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F42"/>
  <workbookPr codeName="ЭтаКнига"/>
  <bookViews>
    <workbookView xWindow="0" yWindow="45" windowWidth="15195" windowHeight="9210" activeTab="0"/>
  </bookViews>
  <sheets>
    <sheet name="Пример 1" sheetId="1" r:id="rId1"/>
    <sheet name="Пример 2" sheetId="2" r:id="rId2"/>
    <sheet name="Пример 3" sheetId="3" r:id="rId3"/>
    <sheet name="Пример 4" sheetId="4" r:id="rId4"/>
    <sheet name="Пример 5" sheetId="5" r:id="rId5"/>
  </sheets>
  <definedNames/>
  <calcPr fullCalcOnLoad="1"/>
</workbook>
</file>

<file path=xl/comments4.xml><?xml version="1.0" encoding="utf-8"?>
<comments xmlns="http://schemas.openxmlformats.org/spreadsheetml/2006/main">
  <authors>
    <author>Razin</author>
  </authors>
  <commentList>
    <comment ref="B2" authorId="0">
      <text>
        <r>
          <rPr>
            <b/>
            <sz val="8"/>
            <rFont val="Tahoma"/>
            <family val="0"/>
          </rPr>
          <t>Razin:</t>
        </r>
        <r>
          <rPr>
            <sz val="8"/>
            <rFont val="Tahoma"/>
            <family val="0"/>
          </rPr>
          <t xml:space="preserve">
Обратите внимание, данные в ячейках представлены в числовом и текстовом формате – это разные системы.</t>
        </r>
      </text>
    </comment>
    <comment ref="C2" authorId="0">
      <text>
        <r>
          <rPr>
            <b/>
            <sz val="8"/>
            <rFont val="Tahoma"/>
            <family val="0"/>
          </rPr>
          <t>Razin:</t>
        </r>
        <r>
          <rPr>
            <sz val="8"/>
            <rFont val="Tahoma"/>
            <family val="0"/>
          </rPr>
          <t xml:space="preserve">
Для сравнения, необходимо преобразовать форматы к единому стандарту.</t>
        </r>
      </text>
    </comment>
    <comment ref="D2" authorId="0">
      <text>
        <r>
          <rPr>
            <b/>
            <sz val="8"/>
            <rFont val="Tahoma"/>
            <family val="0"/>
          </rPr>
          <t>Razin:</t>
        </r>
        <r>
          <rPr>
            <sz val="8"/>
            <rFont val="Tahoma"/>
            <family val="0"/>
          </rPr>
          <t xml:space="preserve">
Для отображения отформатированной информации, необходимо скопировать ячейки с формулами из «Преобразование» и вставить специальной вставкой: Правка – Специальная вставка – Значения</t>
        </r>
      </text>
    </comment>
    <comment ref="B14" authorId="0">
      <text>
        <r>
          <rPr>
            <b/>
            <sz val="8"/>
            <rFont val="Tahoma"/>
            <family val="0"/>
          </rPr>
          <t>Razin:</t>
        </r>
        <r>
          <rPr>
            <sz val="8"/>
            <rFont val="Tahoma"/>
            <family val="0"/>
          </rPr>
          <t xml:space="preserve">
Не смотря на одинаковые числа, из-за разных форматов, ячейки не являются одинаковыми.</t>
        </r>
      </text>
    </comment>
    <comment ref="D20" authorId="0">
      <text>
        <r>
          <rPr>
            <b/>
            <sz val="8"/>
            <rFont val="Tahoma"/>
            <family val="0"/>
          </rPr>
          <t>Razin:</t>
        </r>
        <r>
          <rPr>
            <sz val="8"/>
            <rFont val="Tahoma"/>
            <family val="0"/>
          </rPr>
          <t xml:space="preserve">
Вот так выглядит сравнение, без предварительного форматирования данных</t>
        </r>
      </text>
    </comment>
  </commentList>
</comments>
</file>

<file path=xl/sharedStrings.xml><?xml version="1.0" encoding="utf-8"?>
<sst xmlns="http://schemas.openxmlformats.org/spreadsheetml/2006/main" count="261" uniqueCount="58">
  <si>
    <t>ГСКТ-02-12-073</t>
  </si>
  <si>
    <t>ГСКТ-02-01-008</t>
  </si>
  <si>
    <t>ГСКТ-02-01-010</t>
  </si>
  <si>
    <t>ГСКТ-02-01-012</t>
  </si>
  <si>
    <t>ГСКТ-02-01-013</t>
  </si>
  <si>
    <t>ГСКТ-02-01-014</t>
  </si>
  <si>
    <t>ГСКТ-02-01-018</t>
  </si>
  <si>
    <t>ГСКТ-02-09-030</t>
  </si>
  <si>
    <t>ГСКТ-02-09-031</t>
  </si>
  <si>
    <t>ГСКТ-02-09-032</t>
  </si>
  <si>
    <t>ГСКТ-02-09-033</t>
  </si>
  <si>
    <t>ГСКТ-02-11-001</t>
  </si>
  <si>
    <t>ГСКТ-02-11-003</t>
  </si>
  <si>
    <t>ГСКТ-02-11-005</t>
  </si>
  <si>
    <t>ГСКТ-02-07-015</t>
  </si>
  <si>
    <t>ГСКТ-02-13-024</t>
  </si>
  <si>
    <t>ГСКТ-02-13-025</t>
  </si>
  <si>
    <t>ГСКТ-02-13-026</t>
  </si>
  <si>
    <t>ГСКТ-02-13-027</t>
  </si>
  <si>
    <t>ГСКТ-02-13-028</t>
  </si>
  <si>
    <t>ГСКТ-02-13-029</t>
  </si>
  <si>
    <t>ГСКТ-02-02-020</t>
  </si>
  <si>
    <t>ГСКТ-02-02-021</t>
  </si>
  <si>
    <t>ГСКТ-02-02-022</t>
  </si>
  <si>
    <t>ГСКТ-02-02-023</t>
  </si>
  <si>
    <t>ГСКТ-02-08-034</t>
  </si>
  <si>
    <t>ГСКТ-02-08-035</t>
  </si>
  <si>
    <t>ГСКТ-02-08-036</t>
  </si>
  <si>
    <t>ГСКТ-02-08-040</t>
  </si>
  <si>
    <t>ГСКТ-02-05-041</t>
  </si>
  <si>
    <t>№</t>
  </si>
  <si>
    <t>Название</t>
  </si>
  <si>
    <t>Стоимость</t>
  </si>
  <si>
    <t>Поиск</t>
  </si>
  <si>
    <t>ГСКТ-02-09-0322</t>
  </si>
  <si>
    <t>ГСКТ-02-02-0232</t>
  </si>
  <si>
    <t>База 1</t>
  </si>
  <si>
    <t>База 2</t>
  </si>
  <si>
    <t>Сравнение</t>
  </si>
  <si>
    <t>Можно сравнивать по диапазонам, но не забывайте жёстко фиксировать эти диапазоны.</t>
  </si>
  <si>
    <t>Можно сравнивать по столбцам, но не «подцепите» посторонние значения.</t>
  </si>
  <si>
    <t>#Н/Д означает, что данные «База 1» не найдены в «База 2»</t>
  </si>
  <si>
    <t>Помните, будет найдено только первое совпадение, количество совпадений определить с помощью ВПР нельзя, нужно использовать Формулы массивов.</t>
  </si>
  <si>
    <t xml:space="preserve">    ГСКТ-02-12-073</t>
  </si>
  <si>
    <t xml:space="preserve">         ГСКТ-02-01-008</t>
  </si>
  <si>
    <t xml:space="preserve">              ГСКТ-02-01-012</t>
  </si>
  <si>
    <t>Преобразование</t>
  </si>
  <si>
    <t>Наличие лишних пробелов, является частой проблемой при синхронизации баз данных.</t>
  </si>
  <si>
    <t>100</t>
  </si>
  <si>
    <t>300</t>
  </si>
  <si>
    <t>400</t>
  </si>
  <si>
    <t>500</t>
  </si>
  <si>
    <t>600</t>
  </si>
  <si>
    <t>1000</t>
  </si>
  <si>
    <t>Формат</t>
  </si>
  <si>
    <t>250</t>
  </si>
  <si>
    <t>780</t>
  </si>
  <si>
    <t>Возможно использовать формулу ПОИСКПОЗ, которая более функциональная чем ВПР, однако её понимание часто вызывает трудности у пользователей.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</si>
</sst>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4" fontId="3" fillId="2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center"/>
    </xf>
    <xf numFmtId="4" fontId="3" fillId="6" borderId="1" xfId="0" applyNumberFormat="1" applyFont="1" applyFill="1" applyBorder="1" applyAlignment="1">
      <alignment horizontal="center"/>
    </xf>
    <xf numFmtId="0" fontId="2" fillId="7" borderId="0" xfId="0" applyFont="1" applyFill="1" applyAlignment="1">
      <alignment/>
    </xf>
    <xf numFmtId="49" fontId="2" fillId="8" borderId="1" xfId="0" applyNumberFormat="1" applyFont="1" applyFill="1" applyBorder="1" applyAlignment="1">
      <alignment horizontal="center"/>
    </xf>
    <xf numFmtId="0" fontId="2" fillId="8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5" zoomScaleNormal="85" workbookViewId="0" topLeftCell="A1">
      <selection activeCell="B1" sqref="B1"/>
    </sheetView>
  </sheetViews>
  <sheetFormatPr defaultColWidth="9.00390625" defaultRowHeight="12.75"/>
  <cols>
    <col min="1" max="1" width="3.25390625" style="6" bestFit="1" customWidth="1"/>
    <col min="2" max="2" width="14.75390625" style="7" bestFit="1" customWidth="1"/>
    <col min="3" max="3" width="14.75390625" style="9" bestFit="1" customWidth="1"/>
    <col min="4" max="6" width="14.75390625" style="0" bestFit="1" customWidth="1"/>
    <col min="7" max="7" width="11.75390625" style="1" bestFit="1" customWidth="1"/>
    <col min="9" max="9" width="14.75390625" style="0" bestFit="1" customWidth="1"/>
    <col min="10" max="10" width="11.75390625" style="0" bestFit="1" customWidth="1"/>
    <col min="12" max="12" width="9.125" style="15" customWidth="1"/>
    <col min="13" max="14" width="14.75390625" style="0" bestFit="1" customWidth="1"/>
  </cols>
  <sheetData>
    <row r="1" spans="1:15" ht="13.5" thickBot="1">
      <c r="A1" s="10" t="s">
        <v>30</v>
      </c>
      <c r="B1" s="11" t="s">
        <v>31</v>
      </c>
      <c r="C1" s="11" t="s">
        <v>32</v>
      </c>
      <c r="E1" s="13" t="s">
        <v>33</v>
      </c>
      <c r="I1" s="19" t="s">
        <v>31</v>
      </c>
      <c r="J1" s="20" t="s">
        <v>32</v>
      </c>
      <c r="K1" s="21" t="s">
        <v>30</v>
      </c>
      <c r="L1" s="14"/>
      <c r="M1" s="23" t="s">
        <v>33</v>
      </c>
      <c r="N1" s="24" t="s">
        <v>32</v>
      </c>
      <c r="O1" s="25" t="s">
        <v>30</v>
      </c>
    </row>
    <row r="2" spans="1:15" ht="12.75">
      <c r="A2" s="4">
        <v>1</v>
      </c>
      <c r="B2" s="5" t="s">
        <v>0</v>
      </c>
      <c r="C2" s="8">
        <v>1450087.59</v>
      </c>
      <c r="E2" s="12" t="s">
        <v>7</v>
      </c>
      <c r="F2" s="2" t="str">
        <f>VLOOKUP(E2,B2:C31,1,0)</f>
        <v>ГСКТ-02-09-030</v>
      </c>
      <c r="G2" s="3">
        <f>VLOOKUP(E2,B2:C31,2,FALSE)</f>
        <v>430886.23</v>
      </c>
      <c r="I2" s="16" t="s">
        <v>0</v>
      </c>
      <c r="J2" s="17">
        <v>1450087.59</v>
      </c>
      <c r="K2" s="18">
        <v>1</v>
      </c>
      <c r="L2" s="14"/>
      <c r="M2" s="28" t="s">
        <v>2</v>
      </c>
      <c r="N2" s="26">
        <f>VLOOKUP(M2,$I$2:$K$31,2,0)</f>
        <v>509375.78</v>
      </c>
      <c r="O2" s="22">
        <f>VLOOKUP(M2,$I$2:$K$31,3,0)</f>
        <v>3</v>
      </c>
    </row>
    <row r="3" spans="1:15" ht="12.75">
      <c r="A3" s="4">
        <v>2</v>
      </c>
      <c r="B3" s="5" t="s">
        <v>1</v>
      </c>
      <c r="C3" s="8">
        <v>20085.29</v>
      </c>
      <c r="I3" s="5" t="s">
        <v>1</v>
      </c>
      <c r="J3" s="8">
        <v>20085.29</v>
      </c>
      <c r="K3" s="4">
        <v>2</v>
      </c>
      <c r="L3" s="14"/>
      <c r="M3" s="29" t="s">
        <v>11</v>
      </c>
      <c r="N3" s="27">
        <f>VLOOKUP(M3,$I$2:$K$31,2,FALSE)</f>
        <v>378257.36</v>
      </c>
      <c r="O3" s="2">
        <f>VLOOKUP(M3,$I$2:$K$31,3,0)</f>
        <v>12</v>
      </c>
    </row>
    <row r="4" spans="1:15" ht="13.5" thickBot="1">
      <c r="A4" s="4">
        <v>3</v>
      </c>
      <c r="B4" s="5" t="s">
        <v>2</v>
      </c>
      <c r="C4" s="8">
        <v>509375.78</v>
      </c>
      <c r="I4" s="5" t="s">
        <v>2</v>
      </c>
      <c r="J4" s="8">
        <v>509375.78</v>
      </c>
      <c r="K4" s="4">
        <v>3</v>
      </c>
      <c r="L4" s="14"/>
      <c r="M4" s="30" t="s">
        <v>28</v>
      </c>
      <c r="N4" s="27">
        <f>VLOOKUP(M4,$I$2:$K$31,2,0)</f>
        <v>2522618.72</v>
      </c>
      <c r="O4" s="2">
        <f>VLOOKUP(M4,$I$2:$K$31,3,0)</f>
        <v>29</v>
      </c>
    </row>
    <row r="5" spans="1:12" ht="12.75">
      <c r="A5" s="4">
        <v>4</v>
      </c>
      <c r="B5" s="5" t="s">
        <v>3</v>
      </c>
      <c r="C5" s="8">
        <v>560796.17</v>
      </c>
      <c r="I5" s="5" t="s">
        <v>3</v>
      </c>
      <c r="J5" s="8">
        <v>560796.17</v>
      </c>
      <c r="K5" s="4">
        <v>4</v>
      </c>
      <c r="L5" s="14"/>
    </row>
    <row r="6" spans="1:12" ht="12.75">
      <c r="A6" s="4">
        <v>5</v>
      </c>
      <c r="B6" s="5" t="s">
        <v>4</v>
      </c>
      <c r="C6" s="8">
        <v>528930</v>
      </c>
      <c r="I6" s="5" t="s">
        <v>4</v>
      </c>
      <c r="J6" s="8">
        <v>528930</v>
      </c>
      <c r="K6" s="4">
        <v>5</v>
      </c>
      <c r="L6" s="14"/>
    </row>
    <row r="7" spans="1:12" ht="12.75">
      <c r="A7" s="4">
        <v>6</v>
      </c>
      <c r="B7" s="5" t="s">
        <v>5</v>
      </c>
      <c r="C7" s="8">
        <v>368150.74</v>
      </c>
      <c r="I7" s="5" t="s">
        <v>5</v>
      </c>
      <c r="J7" s="8">
        <v>368150.74</v>
      </c>
      <c r="K7" s="4">
        <v>6</v>
      </c>
      <c r="L7" s="14"/>
    </row>
    <row r="8" spans="1:12" ht="12.75">
      <c r="A8" s="4">
        <v>7</v>
      </c>
      <c r="B8" s="5" t="s">
        <v>6</v>
      </c>
      <c r="C8" s="8">
        <v>144504.07</v>
      </c>
      <c r="I8" s="5" t="s">
        <v>6</v>
      </c>
      <c r="J8" s="8">
        <v>144504.07</v>
      </c>
      <c r="K8" s="4">
        <v>7</v>
      </c>
      <c r="L8" s="14"/>
    </row>
    <row r="9" spans="1:12" ht="12.75">
      <c r="A9" s="4">
        <v>8</v>
      </c>
      <c r="B9" s="5" t="s">
        <v>7</v>
      </c>
      <c r="C9" s="8">
        <v>430886.23</v>
      </c>
      <c r="I9" s="5" t="s">
        <v>7</v>
      </c>
      <c r="J9" s="8">
        <v>430886.23</v>
      </c>
      <c r="K9" s="4">
        <v>8</v>
      </c>
      <c r="L9" s="14"/>
    </row>
    <row r="10" spans="1:12" ht="12.75">
      <c r="A10" s="4">
        <v>9</v>
      </c>
      <c r="B10" s="5" t="s">
        <v>8</v>
      </c>
      <c r="C10" s="8">
        <v>437826.93</v>
      </c>
      <c r="I10" s="5" t="s">
        <v>8</v>
      </c>
      <c r="J10" s="8">
        <v>437826.93</v>
      </c>
      <c r="K10" s="4">
        <v>9</v>
      </c>
      <c r="L10" s="14"/>
    </row>
    <row r="11" spans="1:12" ht="12.75">
      <c r="A11" s="4">
        <v>10</v>
      </c>
      <c r="B11" s="5" t="s">
        <v>9</v>
      </c>
      <c r="C11" s="8">
        <v>796471.26</v>
      </c>
      <c r="I11" s="5" t="s">
        <v>9</v>
      </c>
      <c r="J11" s="8">
        <v>796471.26</v>
      </c>
      <c r="K11" s="4">
        <v>10</v>
      </c>
      <c r="L11" s="14"/>
    </row>
    <row r="12" spans="1:12" ht="12.75">
      <c r="A12" s="4">
        <v>11</v>
      </c>
      <c r="B12" s="5" t="s">
        <v>10</v>
      </c>
      <c r="C12" s="8">
        <v>535708.19</v>
      </c>
      <c r="I12" s="5" t="s">
        <v>10</v>
      </c>
      <c r="J12" s="8">
        <v>535708.19</v>
      </c>
      <c r="K12" s="4">
        <v>11</v>
      </c>
      <c r="L12" s="14"/>
    </row>
    <row r="13" spans="1:12" ht="12.75">
      <c r="A13" s="4">
        <v>12</v>
      </c>
      <c r="B13" s="5" t="s">
        <v>11</v>
      </c>
      <c r="C13" s="8">
        <v>378257.36</v>
      </c>
      <c r="I13" s="5" t="s">
        <v>11</v>
      </c>
      <c r="J13" s="8">
        <v>378257.36</v>
      </c>
      <c r="K13" s="4">
        <v>12</v>
      </c>
      <c r="L13" s="14"/>
    </row>
    <row r="14" spans="1:12" ht="12.75">
      <c r="A14" s="4">
        <v>13</v>
      </c>
      <c r="B14" s="5" t="s">
        <v>12</v>
      </c>
      <c r="C14" s="8">
        <v>206471.4</v>
      </c>
      <c r="I14" s="5" t="s">
        <v>12</v>
      </c>
      <c r="J14" s="8">
        <v>206471.4</v>
      </c>
      <c r="K14" s="4">
        <v>13</v>
      </c>
      <c r="L14" s="14"/>
    </row>
    <row r="15" spans="1:12" ht="12.75">
      <c r="A15" s="4">
        <v>14</v>
      </c>
      <c r="B15" s="5" t="s">
        <v>13</v>
      </c>
      <c r="C15" s="8">
        <v>139030.99</v>
      </c>
      <c r="I15" s="5" t="s">
        <v>13</v>
      </c>
      <c r="J15" s="8">
        <v>139030.99</v>
      </c>
      <c r="K15" s="4">
        <v>14</v>
      </c>
      <c r="L15" s="14"/>
    </row>
    <row r="16" spans="1:12" ht="12.75">
      <c r="A16" s="4">
        <v>15</v>
      </c>
      <c r="B16" s="5" t="s">
        <v>14</v>
      </c>
      <c r="C16" s="8">
        <v>998153.33</v>
      </c>
      <c r="I16" s="5" t="s">
        <v>14</v>
      </c>
      <c r="J16" s="8">
        <v>998153.33</v>
      </c>
      <c r="K16" s="4">
        <v>15</v>
      </c>
      <c r="L16" s="14"/>
    </row>
    <row r="17" spans="1:12" ht="12.75">
      <c r="A17" s="4">
        <v>16</v>
      </c>
      <c r="B17" s="5" t="s">
        <v>15</v>
      </c>
      <c r="C17" s="8">
        <v>104530.67</v>
      </c>
      <c r="I17" s="5" t="s">
        <v>15</v>
      </c>
      <c r="J17" s="8">
        <v>104530.67</v>
      </c>
      <c r="K17" s="4">
        <v>16</v>
      </c>
      <c r="L17" s="14"/>
    </row>
    <row r="18" spans="1:12" ht="12.75">
      <c r="A18" s="4">
        <v>17</v>
      </c>
      <c r="B18" s="5" t="s">
        <v>16</v>
      </c>
      <c r="C18" s="8">
        <v>828411.29</v>
      </c>
      <c r="I18" s="5" t="s">
        <v>16</v>
      </c>
      <c r="J18" s="8">
        <v>828411.29</v>
      </c>
      <c r="K18" s="4">
        <v>17</v>
      </c>
      <c r="L18" s="14"/>
    </row>
    <row r="19" spans="1:12" ht="12.75">
      <c r="A19" s="4">
        <v>18</v>
      </c>
      <c r="B19" s="5" t="s">
        <v>17</v>
      </c>
      <c r="C19" s="8">
        <v>267416.11</v>
      </c>
      <c r="I19" s="5" t="s">
        <v>17</v>
      </c>
      <c r="J19" s="8">
        <v>267416.11</v>
      </c>
      <c r="K19" s="4">
        <v>18</v>
      </c>
      <c r="L19" s="14"/>
    </row>
    <row r="20" spans="1:12" ht="12.75">
      <c r="A20" s="4">
        <v>19</v>
      </c>
      <c r="B20" s="5" t="s">
        <v>18</v>
      </c>
      <c r="C20" s="8">
        <v>545276.57</v>
      </c>
      <c r="I20" s="5" t="s">
        <v>18</v>
      </c>
      <c r="J20" s="8">
        <v>545276.57</v>
      </c>
      <c r="K20" s="4">
        <v>19</v>
      </c>
      <c r="L20" s="14"/>
    </row>
    <row r="21" spans="1:12" ht="12.75">
      <c r="A21" s="4">
        <v>20</v>
      </c>
      <c r="B21" s="5" t="s">
        <v>19</v>
      </c>
      <c r="C21" s="8">
        <v>284219.78</v>
      </c>
      <c r="I21" s="5" t="s">
        <v>19</v>
      </c>
      <c r="J21" s="8">
        <v>284219.78</v>
      </c>
      <c r="K21" s="4">
        <v>20</v>
      </c>
      <c r="L21" s="14"/>
    </row>
    <row r="22" spans="1:12" ht="12.75">
      <c r="A22" s="4">
        <v>21</v>
      </c>
      <c r="B22" s="5" t="s">
        <v>20</v>
      </c>
      <c r="C22" s="8">
        <v>667641.06</v>
      </c>
      <c r="I22" s="5" t="s">
        <v>20</v>
      </c>
      <c r="J22" s="8">
        <v>667641.06</v>
      </c>
      <c r="K22" s="4">
        <v>21</v>
      </c>
      <c r="L22" s="14"/>
    </row>
    <row r="23" spans="1:12" ht="12.75">
      <c r="A23" s="4">
        <v>22</v>
      </c>
      <c r="B23" s="5" t="s">
        <v>21</v>
      </c>
      <c r="C23" s="8">
        <v>843706.38</v>
      </c>
      <c r="I23" s="5" t="s">
        <v>21</v>
      </c>
      <c r="J23" s="8">
        <v>843706.38</v>
      </c>
      <c r="K23" s="4">
        <v>22</v>
      </c>
      <c r="L23" s="14"/>
    </row>
    <row r="24" spans="1:12" ht="12.75">
      <c r="A24" s="4">
        <v>23</v>
      </c>
      <c r="B24" s="5" t="s">
        <v>22</v>
      </c>
      <c r="C24" s="8">
        <v>222958.09</v>
      </c>
      <c r="I24" s="5" t="s">
        <v>22</v>
      </c>
      <c r="J24" s="8">
        <v>222958.09</v>
      </c>
      <c r="K24" s="4">
        <v>23</v>
      </c>
      <c r="L24" s="14"/>
    </row>
    <row r="25" spans="1:12" ht="12.75">
      <c r="A25" s="4">
        <v>24</v>
      </c>
      <c r="B25" s="5" t="s">
        <v>23</v>
      </c>
      <c r="C25" s="8">
        <v>139048.37</v>
      </c>
      <c r="I25" s="5" t="s">
        <v>23</v>
      </c>
      <c r="J25" s="8">
        <v>139048.37</v>
      </c>
      <c r="K25" s="4">
        <v>24</v>
      </c>
      <c r="L25" s="14"/>
    </row>
    <row r="26" spans="1:12" ht="12.75">
      <c r="A26" s="4">
        <v>25</v>
      </c>
      <c r="B26" s="5" t="s">
        <v>24</v>
      </c>
      <c r="C26" s="8">
        <v>694311.38</v>
      </c>
      <c r="I26" s="5" t="s">
        <v>24</v>
      </c>
      <c r="J26" s="8">
        <v>694311.38</v>
      </c>
      <c r="K26" s="4">
        <v>25</v>
      </c>
      <c r="L26" s="14"/>
    </row>
    <row r="27" spans="1:12" ht="12.75">
      <c r="A27" s="4">
        <v>26</v>
      </c>
      <c r="B27" s="5" t="s">
        <v>25</v>
      </c>
      <c r="C27" s="8">
        <v>457130.43</v>
      </c>
      <c r="I27" s="5" t="s">
        <v>25</v>
      </c>
      <c r="J27" s="8">
        <v>457130.43</v>
      </c>
      <c r="K27" s="4">
        <v>26</v>
      </c>
      <c r="L27" s="14"/>
    </row>
    <row r="28" spans="1:12" ht="12.75">
      <c r="A28" s="4">
        <v>27</v>
      </c>
      <c r="B28" s="5" t="s">
        <v>26</v>
      </c>
      <c r="C28" s="8">
        <v>176229.53</v>
      </c>
      <c r="I28" s="5" t="s">
        <v>26</v>
      </c>
      <c r="J28" s="8">
        <v>176229.53</v>
      </c>
      <c r="K28" s="4">
        <v>27</v>
      </c>
      <c r="L28" s="14"/>
    </row>
    <row r="29" spans="1:12" ht="12.75">
      <c r="A29" s="4">
        <v>28</v>
      </c>
      <c r="B29" s="5" t="s">
        <v>27</v>
      </c>
      <c r="C29" s="8">
        <v>912675.13</v>
      </c>
      <c r="I29" s="5" t="s">
        <v>27</v>
      </c>
      <c r="J29" s="8">
        <v>912675.13</v>
      </c>
      <c r="K29" s="4">
        <v>28</v>
      </c>
      <c r="L29" s="14"/>
    </row>
    <row r="30" spans="1:12" ht="12.75">
      <c r="A30" s="4">
        <v>29</v>
      </c>
      <c r="B30" s="5" t="s">
        <v>28</v>
      </c>
      <c r="C30" s="8">
        <v>2522618.72</v>
      </c>
      <c r="I30" s="5" t="s">
        <v>28</v>
      </c>
      <c r="J30" s="8">
        <v>2522618.72</v>
      </c>
      <c r="K30" s="4">
        <v>29</v>
      </c>
      <c r="L30" s="14"/>
    </row>
    <row r="31" spans="1:12" ht="12.75">
      <c r="A31" s="4">
        <v>30</v>
      </c>
      <c r="B31" s="5" t="s">
        <v>29</v>
      </c>
      <c r="C31" s="8">
        <v>2280912.87</v>
      </c>
      <c r="I31" s="5" t="s">
        <v>29</v>
      </c>
      <c r="J31" s="8">
        <v>2280912.87</v>
      </c>
      <c r="K31" s="4">
        <v>30</v>
      </c>
      <c r="L31" s="14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="85" zoomScaleNormal="85" workbookViewId="0" topLeftCell="A1">
      <selection activeCell="B1" sqref="B1"/>
    </sheetView>
  </sheetViews>
  <sheetFormatPr defaultColWidth="9.00390625" defaultRowHeight="12.75"/>
  <cols>
    <col min="1" max="1" width="3.125" style="32" bestFit="1" customWidth="1"/>
    <col min="2" max="4" width="15.125" style="32" bestFit="1" customWidth="1"/>
    <col min="5" max="16384" width="9.125" style="32" customWidth="1"/>
  </cols>
  <sheetData>
    <row r="1" spans="1:4" ht="12.75">
      <c r="A1" s="31" t="s">
        <v>30</v>
      </c>
      <c r="B1" s="37" t="s">
        <v>36</v>
      </c>
      <c r="C1" s="37" t="s">
        <v>37</v>
      </c>
      <c r="D1" s="38" t="s">
        <v>38</v>
      </c>
    </row>
    <row r="2" spans="1:5" ht="12.75">
      <c r="A2" s="33">
        <v>1</v>
      </c>
      <c r="B2" s="34" t="s">
        <v>0</v>
      </c>
      <c r="C2" s="35" t="s">
        <v>0</v>
      </c>
      <c r="D2" s="36" t="str">
        <f>VLOOKUP(B2,$C$2:$C$31,1,0)</f>
        <v>ГСКТ-02-12-073</v>
      </c>
      <c r="E2" s="32" t="s">
        <v>39</v>
      </c>
    </row>
    <row r="3" spans="1:5" ht="12.75">
      <c r="A3" s="33">
        <v>2</v>
      </c>
      <c r="B3" s="34" t="s">
        <v>1</v>
      </c>
      <c r="C3" s="34" t="s">
        <v>1</v>
      </c>
      <c r="D3" s="36" t="str">
        <f aca="true" t="shared" si="0" ref="D3:D41">VLOOKUP(B3,C$1:C$65536,1,0)</f>
        <v>ГСКТ-02-01-008</v>
      </c>
      <c r="E3" s="32" t="s">
        <v>40</v>
      </c>
    </row>
    <row r="4" spans="1:5" ht="12.75">
      <c r="A4" s="33">
        <v>3</v>
      </c>
      <c r="B4" s="34" t="s">
        <v>35</v>
      </c>
      <c r="C4" s="34" t="s">
        <v>2</v>
      </c>
      <c r="D4" s="36" t="e">
        <f t="shared" si="0"/>
        <v>#N/A</v>
      </c>
      <c r="E4" s="32" t="s">
        <v>41</v>
      </c>
    </row>
    <row r="5" spans="1:5" ht="12.75">
      <c r="A5" s="33">
        <v>4</v>
      </c>
      <c r="B5" s="34" t="s">
        <v>3</v>
      </c>
      <c r="C5" s="34" t="s">
        <v>3</v>
      </c>
      <c r="D5" s="36" t="str">
        <f t="shared" si="0"/>
        <v>ГСКТ-02-01-012</v>
      </c>
      <c r="E5" s="32" t="s">
        <v>42</v>
      </c>
    </row>
    <row r="6" spans="1:4" ht="12.75">
      <c r="A6" s="33">
        <v>5</v>
      </c>
      <c r="B6" s="34" t="s">
        <v>4</v>
      </c>
      <c r="C6" s="34" t="s">
        <v>4</v>
      </c>
      <c r="D6" s="36" t="str">
        <f t="shared" si="0"/>
        <v>ГСКТ-02-01-013</v>
      </c>
    </row>
    <row r="7" spans="1:4" ht="12.75">
      <c r="A7" s="33">
        <v>6</v>
      </c>
      <c r="B7" s="34" t="s">
        <v>5</v>
      </c>
      <c r="C7" s="34" t="s">
        <v>5</v>
      </c>
      <c r="D7" s="36" t="str">
        <f t="shared" si="0"/>
        <v>ГСКТ-02-01-014</v>
      </c>
    </row>
    <row r="8" spans="1:4" ht="12.75">
      <c r="A8" s="33">
        <v>7</v>
      </c>
      <c r="B8" s="34" t="s">
        <v>6</v>
      </c>
      <c r="C8" s="34" t="s">
        <v>6</v>
      </c>
      <c r="D8" s="36" t="str">
        <f t="shared" si="0"/>
        <v>ГСКТ-02-01-018</v>
      </c>
    </row>
    <row r="9" spans="1:4" ht="12.75">
      <c r="A9" s="33">
        <v>8</v>
      </c>
      <c r="B9" s="34" t="s">
        <v>7</v>
      </c>
      <c r="C9" s="34" t="s">
        <v>7</v>
      </c>
      <c r="D9" s="36" t="str">
        <f t="shared" si="0"/>
        <v>ГСКТ-02-09-030</v>
      </c>
    </row>
    <row r="10" spans="1:4" ht="12.75">
      <c r="A10" s="33">
        <v>9</v>
      </c>
      <c r="B10" s="34" t="s">
        <v>8</v>
      </c>
      <c r="C10" s="34" t="s">
        <v>8</v>
      </c>
      <c r="D10" s="36" t="str">
        <f t="shared" si="0"/>
        <v>ГСКТ-02-09-031</v>
      </c>
    </row>
    <row r="11" spans="1:4" ht="12.75">
      <c r="A11" s="33">
        <v>10</v>
      </c>
      <c r="B11" s="34" t="s">
        <v>9</v>
      </c>
      <c r="C11" s="34" t="s">
        <v>34</v>
      </c>
      <c r="D11" s="36" t="e">
        <f t="shared" si="0"/>
        <v>#N/A</v>
      </c>
    </row>
    <row r="12" spans="1:4" ht="12.75">
      <c r="A12" s="33">
        <v>11</v>
      </c>
      <c r="B12" s="34" t="s">
        <v>10</v>
      </c>
      <c r="C12" s="34" t="s">
        <v>10</v>
      </c>
      <c r="D12" s="36" t="str">
        <f t="shared" si="0"/>
        <v>ГСКТ-02-09-033</v>
      </c>
    </row>
    <row r="13" spans="1:4" ht="12.75">
      <c r="A13" s="33">
        <v>12</v>
      </c>
      <c r="B13" s="34" t="s">
        <v>11</v>
      </c>
      <c r="C13" s="34" t="s">
        <v>11</v>
      </c>
      <c r="D13" s="36" t="str">
        <f t="shared" si="0"/>
        <v>ГСКТ-02-11-001</v>
      </c>
    </row>
    <row r="14" spans="1:4" ht="12.75">
      <c r="A14" s="33">
        <v>13</v>
      </c>
      <c r="B14" s="34" t="s">
        <v>22</v>
      </c>
      <c r="C14" s="34" t="s">
        <v>12</v>
      </c>
      <c r="D14" s="36" t="str">
        <f t="shared" si="0"/>
        <v>ГСКТ-02-02-021</v>
      </c>
    </row>
    <row r="15" spans="1:4" ht="12.75">
      <c r="A15" s="33">
        <v>14</v>
      </c>
      <c r="B15" s="34" t="s">
        <v>13</v>
      </c>
      <c r="C15" s="34" t="s">
        <v>13</v>
      </c>
      <c r="D15" s="36" t="str">
        <f t="shared" si="0"/>
        <v>ГСКТ-02-11-005</v>
      </c>
    </row>
    <row r="16" spans="1:4" ht="12.75">
      <c r="A16" s="33">
        <v>15</v>
      </c>
      <c r="B16" s="34" t="s">
        <v>14</v>
      </c>
      <c r="C16" s="34" t="s">
        <v>14</v>
      </c>
      <c r="D16" s="36" t="str">
        <f t="shared" si="0"/>
        <v>ГСКТ-02-07-015</v>
      </c>
    </row>
    <row r="17" spans="1:4" ht="12.75">
      <c r="A17" s="33">
        <v>16</v>
      </c>
      <c r="B17" s="34" t="s">
        <v>15</v>
      </c>
      <c r="C17" s="34" t="s">
        <v>15</v>
      </c>
      <c r="D17" s="36" t="str">
        <f t="shared" si="0"/>
        <v>ГСКТ-02-13-024</v>
      </c>
    </row>
    <row r="18" spans="1:4" ht="12.75">
      <c r="A18" s="33">
        <v>17</v>
      </c>
      <c r="B18" s="34" t="s">
        <v>16</v>
      </c>
      <c r="C18" s="34" t="s">
        <v>16</v>
      </c>
      <c r="D18" s="36" t="str">
        <f t="shared" si="0"/>
        <v>ГСКТ-02-13-025</v>
      </c>
    </row>
    <row r="19" spans="1:4" ht="12.75">
      <c r="A19" s="33">
        <v>18</v>
      </c>
      <c r="B19" s="34" t="s">
        <v>17</v>
      </c>
      <c r="C19" s="34" t="s">
        <v>17</v>
      </c>
      <c r="D19" s="36" t="str">
        <f t="shared" si="0"/>
        <v>ГСКТ-02-13-026</v>
      </c>
    </row>
    <row r="20" spans="1:4" ht="12.75">
      <c r="A20" s="33">
        <v>19</v>
      </c>
      <c r="B20" s="34" t="s">
        <v>18</v>
      </c>
      <c r="C20" s="34" t="s">
        <v>18</v>
      </c>
      <c r="D20" s="36" t="str">
        <f t="shared" si="0"/>
        <v>ГСКТ-02-13-027</v>
      </c>
    </row>
    <row r="21" spans="1:4" ht="12.75">
      <c r="A21" s="33">
        <v>20</v>
      </c>
      <c r="B21" s="34" t="s">
        <v>19</v>
      </c>
      <c r="C21" s="34" t="s">
        <v>19</v>
      </c>
      <c r="D21" s="36" t="str">
        <f t="shared" si="0"/>
        <v>ГСКТ-02-13-028</v>
      </c>
    </row>
    <row r="22" spans="1:4" ht="12.75">
      <c r="A22" s="33">
        <v>21</v>
      </c>
      <c r="B22" s="34" t="s">
        <v>20</v>
      </c>
      <c r="C22" s="34" t="s">
        <v>20</v>
      </c>
      <c r="D22" s="36" t="str">
        <f t="shared" si="0"/>
        <v>ГСКТ-02-13-029</v>
      </c>
    </row>
    <row r="23" spans="1:4" ht="12.75">
      <c r="A23" s="33">
        <v>22</v>
      </c>
      <c r="B23" s="34" t="s">
        <v>21</v>
      </c>
      <c r="C23" s="34" t="s">
        <v>21</v>
      </c>
      <c r="D23" s="36" t="str">
        <f t="shared" si="0"/>
        <v>ГСКТ-02-02-020</v>
      </c>
    </row>
    <row r="24" spans="1:4" ht="12.75">
      <c r="A24" s="33">
        <v>23</v>
      </c>
      <c r="B24" s="34" t="s">
        <v>12</v>
      </c>
      <c r="C24" s="34" t="s">
        <v>22</v>
      </c>
      <c r="D24" s="36" t="str">
        <f t="shared" si="0"/>
        <v>ГСКТ-02-11-003</v>
      </c>
    </row>
    <row r="25" spans="1:4" ht="12.75">
      <c r="A25" s="33">
        <v>24</v>
      </c>
      <c r="B25" s="34" t="s">
        <v>23</v>
      </c>
      <c r="C25" s="34" t="s">
        <v>23</v>
      </c>
      <c r="D25" s="36" t="str">
        <f t="shared" si="0"/>
        <v>ГСКТ-02-02-022</v>
      </c>
    </row>
    <row r="26" spans="1:4" ht="12.75">
      <c r="A26" s="33">
        <v>25</v>
      </c>
      <c r="B26" s="34" t="s">
        <v>2</v>
      </c>
      <c r="C26" s="34" t="s">
        <v>24</v>
      </c>
      <c r="D26" s="36" t="str">
        <f t="shared" si="0"/>
        <v>ГСКТ-02-01-010</v>
      </c>
    </row>
    <row r="27" spans="1:4" ht="12.75">
      <c r="A27" s="33">
        <v>26</v>
      </c>
      <c r="B27" s="34" t="s">
        <v>25</v>
      </c>
      <c r="C27" s="34" t="s">
        <v>25</v>
      </c>
      <c r="D27" s="36" t="str">
        <f t="shared" si="0"/>
        <v>ГСКТ-02-08-034</v>
      </c>
    </row>
    <row r="28" spans="1:4" ht="12.75">
      <c r="A28" s="33">
        <v>27</v>
      </c>
      <c r="B28" s="34" t="s">
        <v>26</v>
      </c>
      <c r="C28" s="34" t="s">
        <v>26</v>
      </c>
      <c r="D28" s="36" t="str">
        <f t="shared" si="0"/>
        <v>ГСКТ-02-08-035</v>
      </c>
    </row>
    <row r="29" spans="1:4" ht="12.75">
      <c r="A29" s="33">
        <v>28</v>
      </c>
      <c r="B29" s="34" t="s">
        <v>27</v>
      </c>
      <c r="C29" s="34" t="s">
        <v>27</v>
      </c>
      <c r="D29" s="36" t="str">
        <f t="shared" si="0"/>
        <v>ГСКТ-02-08-036</v>
      </c>
    </row>
    <row r="30" spans="1:4" ht="12.75">
      <c r="A30" s="33">
        <v>29</v>
      </c>
      <c r="B30" s="34" t="s">
        <v>28</v>
      </c>
      <c r="C30" s="34" t="s">
        <v>28</v>
      </c>
      <c r="D30" s="36" t="str">
        <f t="shared" si="0"/>
        <v>ГСКТ-02-08-040</v>
      </c>
    </row>
    <row r="31" spans="1:4" ht="12.75">
      <c r="A31" s="33">
        <v>30</v>
      </c>
      <c r="B31" s="34" t="s">
        <v>29</v>
      </c>
      <c r="C31" s="34" t="s">
        <v>29</v>
      </c>
      <c r="D31" s="36" t="str">
        <f t="shared" si="0"/>
        <v>ГСКТ-02-05-041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="85" zoomScaleNormal="85" workbookViewId="0" topLeftCell="A1">
      <selection activeCell="B1" sqref="B1"/>
    </sheetView>
  </sheetViews>
  <sheetFormatPr defaultColWidth="9.00390625" defaultRowHeight="12.75"/>
  <cols>
    <col min="1" max="1" width="3.125" style="32" bestFit="1" customWidth="1"/>
    <col min="2" max="3" width="16.125" style="32" bestFit="1" customWidth="1"/>
    <col min="4" max="4" width="15.125" style="32" bestFit="1" customWidth="1"/>
    <col min="5" max="5" width="16.125" style="32" bestFit="1" customWidth="1"/>
    <col min="6" max="16384" width="9.125" style="32" customWidth="1"/>
  </cols>
  <sheetData>
    <row r="1" spans="1:5" ht="12.75">
      <c r="A1" s="31" t="s">
        <v>30</v>
      </c>
      <c r="B1" s="37" t="s">
        <v>36</v>
      </c>
      <c r="C1" s="39" t="s">
        <v>46</v>
      </c>
      <c r="D1" s="37" t="s">
        <v>37</v>
      </c>
      <c r="E1" s="38" t="s">
        <v>38</v>
      </c>
    </row>
    <row r="2" spans="1:6" ht="12.75">
      <c r="A2" s="33">
        <v>1</v>
      </c>
      <c r="B2" s="34" t="s">
        <v>43</v>
      </c>
      <c r="C2" s="36" t="str">
        <f>TRIM(B2)</f>
        <v>ГСКТ-02-12-073</v>
      </c>
      <c r="D2" s="35" t="s">
        <v>0</v>
      </c>
      <c r="E2" s="36" t="str">
        <f>VLOOKUP(C2,D:D,1,0)</f>
        <v>ГСКТ-02-12-073</v>
      </c>
      <c r="F2" s="32" t="s">
        <v>47</v>
      </c>
    </row>
    <row r="3" spans="1:5" ht="12.75">
      <c r="A3" s="33">
        <v>2</v>
      </c>
      <c r="B3" s="34" t="s">
        <v>44</v>
      </c>
      <c r="C3" s="36" t="str">
        <f aca="true" t="shared" si="0" ref="C3:C11">TRIM(B3)</f>
        <v>ГСКТ-02-01-008</v>
      </c>
      <c r="D3" s="34" t="s">
        <v>1</v>
      </c>
      <c r="E3" s="36" t="str">
        <f aca="true" t="shared" si="1" ref="E3:E11">VLOOKUP(C3,D$1:D$65536,1,0)</f>
        <v>ГСКТ-02-01-008</v>
      </c>
    </row>
    <row r="4" spans="1:5" ht="12.75">
      <c r="A4" s="33">
        <v>3</v>
      </c>
      <c r="B4" s="34" t="s">
        <v>35</v>
      </c>
      <c r="C4" s="36" t="str">
        <f t="shared" si="0"/>
        <v>ГСКТ-02-02-0232</v>
      </c>
      <c r="D4" s="34" t="s">
        <v>2</v>
      </c>
      <c r="E4" s="36" t="e">
        <f t="shared" si="1"/>
        <v>#N/A</v>
      </c>
    </row>
    <row r="5" spans="1:5" ht="12.75">
      <c r="A5" s="33">
        <v>4</v>
      </c>
      <c r="B5" s="34" t="s">
        <v>45</v>
      </c>
      <c r="C5" s="36" t="str">
        <f t="shared" si="0"/>
        <v>ГСКТ-02-01-012</v>
      </c>
      <c r="D5" s="34" t="s">
        <v>3</v>
      </c>
      <c r="E5" s="36" t="str">
        <f t="shared" si="1"/>
        <v>ГСКТ-02-01-012</v>
      </c>
    </row>
    <row r="6" spans="1:5" ht="12.75">
      <c r="A6" s="33">
        <v>5</v>
      </c>
      <c r="B6" s="34" t="s">
        <v>4</v>
      </c>
      <c r="C6" s="36" t="str">
        <f t="shared" si="0"/>
        <v>ГСКТ-02-01-013</v>
      </c>
      <c r="D6" s="34" t="s">
        <v>4</v>
      </c>
      <c r="E6" s="36" t="str">
        <f t="shared" si="1"/>
        <v>ГСКТ-02-01-013</v>
      </c>
    </row>
    <row r="7" spans="1:5" ht="12.75">
      <c r="A7" s="33">
        <v>6</v>
      </c>
      <c r="B7" s="34" t="s">
        <v>5</v>
      </c>
      <c r="C7" s="36" t="str">
        <f t="shared" si="0"/>
        <v>ГСКТ-02-01-014</v>
      </c>
      <c r="D7" s="34" t="s">
        <v>5</v>
      </c>
      <c r="E7" s="36" t="str">
        <f t="shared" si="1"/>
        <v>ГСКТ-02-01-014</v>
      </c>
    </row>
    <row r="8" spans="1:5" ht="12.75">
      <c r="A8" s="33">
        <v>7</v>
      </c>
      <c r="B8" s="34" t="s">
        <v>6</v>
      </c>
      <c r="C8" s="36" t="str">
        <f t="shared" si="0"/>
        <v>ГСКТ-02-01-018</v>
      </c>
      <c r="D8" s="34" t="s">
        <v>6</v>
      </c>
      <c r="E8" s="36" t="str">
        <f t="shared" si="1"/>
        <v>ГСКТ-02-01-018</v>
      </c>
    </row>
    <row r="9" spans="1:5" ht="12.75">
      <c r="A9" s="33">
        <v>8</v>
      </c>
      <c r="B9" s="34" t="s">
        <v>7</v>
      </c>
      <c r="C9" s="36" t="str">
        <f t="shared" si="0"/>
        <v>ГСКТ-02-09-030</v>
      </c>
      <c r="D9" s="34" t="s">
        <v>7</v>
      </c>
      <c r="E9" s="36" t="str">
        <f t="shared" si="1"/>
        <v>ГСКТ-02-09-030</v>
      </c>
    </row>
    <row r="10" spans="1:5" ht="12.75">
      <c r="A10" s="33">
        <v>9</v>
      </c>
      <c r="B10" s="34" t="s">
        <v>8</v>
      </c>
      <c r="C10" s="36" t="str">
        <f t="shared" si="0"/>
        <v>ГСКТ-02-09-031</v>
      </c>
      <c r="D10" s="34" t="s">
        <v>8</v>
      </c>
      <c r="E10" s="36" t="str">
        <f t="shared" si="1"/>
        <v>ГСКТ-02-09-031</v>
      </c>
    </row>
    <row r="11" spans="1:5" ht="12.75">
      <c r="A11" s="33">
        <v>10</v>
      </c>
      <c r="B11" s="34" t="s">
        <v>9</v>
      </c>
      <c r="C11" s="36" t="str">
        <f t="shared" si="0"/>
        <v>ГСКТ-02-09-032</v>
      </c>
      <c r="D11" s="34" t="s">
        <v>34</v>
      </c>
      <c r="E11" s="36" t="e">
        <f t="shared" si="1"/>
        <v>#N/A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="85" zoomScaleNormal="85" workbookViewId="0" topLeftCell="A1">
      <selection activeCell="B1" sqref="B1"/>
    </sheetView>
  </sheetViews>
  <sheetFormatPr defaultColWidth="9.00390625" defaultRowHeight="12.75"/>
  <cols>
    <col min="1" max="1" width="3.125" style="32" bestFit="1" customWidth="1"/>
    <col min="2" max="2" width="22.375" style="32" bestFit="1" customWidth="1"/>
    <col min="3" max="3" width="16.125" style="32" bestFit="1" customWidth="1"/>
    <col min="4" max="4" width="16.125" style="32" customWidth="1"/>
    <col min="5" max="5" width="16.125" style="42" customWidth="1"/>
    <col min="6" max="6" width="16.125" style="42" bestFit="1" customWidth="1"/>
    <col min="7" max="9" width="16.125" style="42" customWidth="1"/>
    <col min="10" max="10" width="16.125" style="32" bestFit="1" customWidth="1"/>
    <col min="11" max="16384" width="9.125" style="32" customWidth="1"/>
  </cols>
  <sheetData>
    <row r="1" spans="1:10" ht="12.75">
      <c r="A1" s="31" t="s">
        <v>30</v>
      </c>
      <c r="B1" s="37" t="s">
        <v>36</v>
      </c>
      <c r="C1" s="39" t="s">
        <v>46</v>
      </c>
      <c r="D1" s="44" t="s">
        <v>54</v>
      </c>
      <c r="F1" s="41" t="s">
        <v>37</v>
      </c>
      <c r="G1" s="39" t="s">
        <v>46</v>
      </c>
      <c r="H1" s="44" t="s">
        <v>54</v>
      </c>
      <c r="J1" s="38" t="s">
        <v>38</v>
      </c>
    </row>
    <row r="2" spans="1:10" ht="12.75">
      <c r="A2" s="33">
        <v>1</v>
      </c>
      <c r="B2" s="43" t="s">
        <v>48</v>
      </c>
      <c r="C2" s="36">
        <f>(TRIM(B2))*1</f>
        <v>100</v>
      </c>
      <c r="D2" s="33">
        <v>100</v>
      </c>
      <c r="F2" s="40">
        <v>100</v>
      </c>
      <c r="G2" s="36">
        <f>(TRIM(F2))*1</f>
        <v>100</v>
      </c>
      <c r="H2" s="33">
        <v>100</v>
      </c>
      <c r="J2" s="36">
        <f>VLOOKUP(D2,H:H,1,0)</f>
        <v>100</v>
      </c>
    </row>
    <row r="3" spans="1:10" ht="12.75">
      <c r="A3" s="33">
        <v>2</v>
      </c>
      <c r="B3" s="43" t="s">
        <v>55</v>
      </c>
      <c r="C3" s="36">
        <f aca="true" t="shared" si="0" ref="C3:C12">(TRIM(B3))*1</f>
        <v>250</v>
      </c>
      <c r="D3" s="33">
        <v>250</v>
      </c>
      <c r="F3" s="40">
        <v>200</v>
      </c>
      <c r="G3" s="36">
        <f aca="true" t="shared" si="1" ref="G3:G11">(TRIM(F3))*1</f>
        <v>200</v>
      </c>
      <c r="H3" s="40">
        <v>200</v>
      </c>
      <c r="J3" s="36" t="e">
        <f aca="true" t="shared" si="2" ref="J3:J11">VLOOKUP(D3,H$1:H$65536,1,0)</f>
        <v>#N/A</v>
      </c>
    </row>
    <row r="4" spans="1:10" ht="12.75">
      <c r="A4" s="33">
        <v>3</v>
      </c>
      <c r="B4" s="43" t="s">
        <v>49</v>
      </c>
      <c r="C4" s="36">
        <f t="shared" si="0"/>
        <v>300</v>
      </c>
      <c r="D4" s="33">
        <v>300</v>
      </c>
      <c r="F4" s="40">
        <v>300</v>
      </c>
      <c r="G4" s="36">
        <f t="shared" si="1"/>
        <v>300</v>
      </c>
      <c r="H4" s="40">
        <v>300</v>
      </c>
      <c r="J4" s="36">
        <f t="shared" si="2"/>
        <v>300</v>
      </c>
    </row>
    <row r="5" spans="1:10" ht="12.75">
      <c r="A5" s="33">
        <v>4</v>
      </c>
      <c r="B5" s="43" t="s">
        <v>50</v>
      </c>
      <c r="C5" s="36">
        <f t="shared" si="0"/>
        <v>400</v>
      </c>
      <c r="D5" s="33">
        <v>400</v>
      </c>
      <c r="F5" s="40">
        <v>400</v>
      </c>
      <c r="G5" s="36">
        <f t="shared" si="1"/>
        <v>400</v>
      </c>
      <c r="H5" s="40">
        <v>400</v>
      </c>
      <c r="J5" s="36">
        <f t="shared" si="2"/>
        <v>400</v>
      </c>
    </row>
    <row r="6" spans="1:10" ht="12.75">
      <c r="A6" s="33">
        <v>5</v>
      </c>
      <c r="B6" s="43" t="s">
        <v>51</v>
      </c>
      <c r="C6" s="36">
        <f t="shared" si="0"/>
        <v>500</v>
      </c>
      <c r="D6" s="33">
        <v>500</v>
      </c>
      <c r="F6" s="40">
        <v>500</v>
      </c>
      <c r="G6" s="36">
        <f t="shared" si="1"/>
        <v>500</v>
      </c>
      <c r="H6" s="40">
        <v>500</v>
      </c>
      <c r="J6" s="36">
        <f t="shared" si="2"/>
        <v>500</v>
      </c>
    </row>
    <row r="7" spans="1:10" ht="12.75">
      <c r="A7" s="33">
        <v>6</v>
      </c>
      <c r="B7" s="43" t="s">
        <v>52</v>
      </c>
      <c r="C7" s="36">
        <f t="shared" si="0"/>
        <v>600</v>
      </c>
      <c r="D7" s="33">
        <v>600</v>
      </c>
      <c r="F7" s="40">
        <v>600</v>
      </c>
      <c r="G7" s="36">
        <f t="shared" si="1"/>
        <v>600</v>
      </c>
      <c r="H7" s="40">
        <v>600</v>
      </c>
      <c r="J7" s="36">
        <f t="shared" si="2"/>
        <v>600</v>
      </c>
    </row>
    <row r="8" spans="1:10" ht="12.75">
      <c r="A8" s="33">
        <v>7</v>
      </c>
      <c r="B8" s="43" t="s">
        <v>56</v>
      </c>
      <c r="C8" s="36">
        <f t="shared" si="0"/>
        <v>780</v>
      </c>
      <c r="D8" s="33">
        <v>780</v>
      </c>
      <c r="F8" s="40">
        <v>700</v>
      </c>
      <c r="G8" s="36">
        <f t="shared" si="1"/>
        <v>700</v>
      </c>
      <c r="H8" s="40">
        <v>700</v>
      </c>
      <c r="J8" s="36" t="e">
        <f t="shared" si="2"/>
        <v>#N/A</v>
      </c>
    </row>
    <row r="9" spans="1:10" ht="12.75">
      <c r="A9" s="33">
        <v>8</v>
      </c>
      <c r="B9" s="43">
        <v>800</v>
      </c>
      <c r="C9" s="36">
        <f t="shared" si="0"/>
        <v>800</v>
      </c>
      <c r="D9" s="33">
        <v>800</v>
      </c>
      <c r="F9" s="40">
        <v>800</v>
      </c>
      <c r="G9" s="36">
        <f t="shared" si="1"/>
        <v>800</v>
      </c>
      <c r="H9" s="40">
        <v>800</v>
      </c>
      <c r="J9" s="36">
        <f t="shared" si="2"/>
        <v>800</v>
      </c>
    </row>
    <row r="10" spans="1:10" ht="12.75">
      <c r="A10" s="33">
        <v>9</v>
      </c>
      <c r="B10" s="43">
        <v>900</v>
      </c>
      <c r="C10" s="36">
        <f t="shared" si="0"/>
        <v>900</v>
      </c>
      <c r="D10" s="33">
        <v>900</v>
      </c>
      <c r="F10" s="40">
        <v>900</v>
      </c>
      <c r="G10" s="36">
        <f t="shared" si="1"/>
        <v>900</v>
      </c>
      <c r="H10" s="40">
        <v>900</v>
      </c>
      <c r="J10" s="36">
        <f t="shared" si="2"/>
        <v>900</v>
      </c>
    </row>
    <row r="11" spans="1:10" ht="12.75">
      <c r="A11" s="33">
        <v>10</v>
      </c>
      <c r="B11" s="46" t="s">
        <v>53</v>
      </c>
      <c r="C11" s="36">
        <f t="shared" si="0"/>
        <v>1000</v>
      </c>
      <c r="D11" s="33">
        <v>1000</v>
      </c>
      <c r="F11" s="40">
        <v>1000</v>
      </c>
      <c r="G11" s="36">
        <f t="shared" si="1"/>
        <v>1000</v>
      </c>
      <c r="H11" s="40">
        <v>1000</v>
      </c>
      <c r="J11" s="36">
        <f t="shared" si="2"/>
        <v>1000</v>
      </c>
    </row>
    <row r="12" ht="12.75"/>
    <row r="13" ht="12.75">
      <c r="B13" s="47">
        <v>1000</v>
      </c>
    </row>
    <row r="14" ht="12.75">
      <c r="B14" s="45" t="b">
        <f>B11=B13</f>
        <v>0</v>
      </c>
    </row>
    <row r="15" ht="12.75"/>
    <row r="16" ht="12.75"/>
    <row r="17" ht="12.75"/>
    <row r="18" ht="12.75"/>
    <row r="19" ht="12.75"/>
    <row r="20" spans="1:4" ht="12.75">
      <c r="A20" s="31" t="s">
        <v>30</v>
      </c>
      <c r="B20" s="37" t="s">
        <v>36</v>
      </c>
      <c r="C20" s="41" t="s">
        <v>37</v>
      </c>
      <c r="D20" s="38" t="s">
        <v>38</v>
      </c>
    </row>
    <row r="21" spans="1:4" ht="12.75">
      <c r="A21" s="33">
        <v>1</v>
      </c>
      <c r="B21" s="43" t="s">
        <v>48</v>
      </c>
      <c r="C21" s="40">
        <v>100</v>
      </c>
      <c r="D21" s="36" t="e">
        <f>VLOOKUP(B21,$C$21:$C$30,1,0)</f>
        <v>#N/A</v>
      </c>
    </row>
    <row r="22" spans="1:4" ht="12.75">
      <c r="A22" s="33">
        <v>2</v>
      </c>
      <c r="B22" s="43" t="s">
        <v>55</v>
      </c>
      <c r="C22" s="40">
        <v>200</v>
      </c>
      <c r="D22" s="36" t="e">
        <f aca="true" t="shared" si="3" ref="D22:D30">VLOOKUP(B22,$C$21:$C$30,1,0)</f>
        <v>#N/A</v>
      </c>
    </row>
    <row r="23" spans="1:4" ht="12.75">
      <c r="A23" s="33">
        <v>3</v>
      </c>
      <c r="B23" s="43" t="s">
        <v>49</v>
      </c>
      <c r="C23" s="40">
        <v>300</v>
      </c>
      <c r="D23" s="36" t="e">
        <f t="shared" si="3"/>
        <v>#N/A</v>
      </c>
    </row>
    <row r="24" spans="1:4" ht="12.75">
      <c r="A24" s="33">
        <v>4</v>
      </c>
      <c r="B24" s="43" t="s">
        <v>50</v>
      </c>
      <c r="C24" s="40">
        <v>400</v>
      </c>
      <c r="D24" s="36" t="e">
        <f t="shared" si="3"/>
        <v>#N/A</v>
      </c>
    </row>
    <row r="25" spans="1:4" ht="12.75">
      <c r="A25" s="33">
        <v>5</v>
      </c>
      <c r="B25" s="43" t="s">
        <v>51</v>
      </c>
      <c r="C25" s="40">
        <v>500</v>
      </c>
      <c r="D25" s="36" t="e">
        <f t="shared" si="3"/>
        <v>#N/A</v>
      </c>
    </row>
    <row r="26" spans="1:4" ht="12.75">
      <c r="A26" s="33">
        <v>6</v>
      </c>
      <c r="B26" s="43" t="s">
        <v>52</v>
      </c>
      <c r="C26" s="40">
        <v>600</v>
      </c>
      <c r="D26" s="36" t="e">
        <f t="shared" si="3"/>
        <v>#N/A</v>
      </c>
    </row>
    <row r="27" spans="1:4" ht="12.75">
      <c r="A27" s="33">
        <v>7</v>
      </c>
      <c r="B27" s="43" t="s">
        <v>56</v>
      </c>
      <c r="C27" s="40">
        <v>700</v>
      </c>
      <c r="D27" s="36" t="e">
        <f t="shared" si="3"/>
        <v>#N/A</v>
      </c>
    </row>
    <row r="28" spans="1:4" ht="12.75">
      <c r="A28" s="33">
        <v>8</v>
      </c>
      <c r="B28" s="43">
        <v>800</v>
      </c>
      <c r="C28" s="40">
        <v>800</v>
      </c>
      <c r="D28" s="36">
        <f t="shared" si="3"/>
        <v>800</v>
      </c>
    </row>
    <row r="29" spans="1:4" ht="12.75">
      <c r="A29" s="33">
        <v>9</v>
      </c>
      <c r="B29" s="43">
        <v>900</v>
      </c>
      <c r="C29" s="40">
        <v>900</v>
      </c>
      <c r="D29" s="36">
        <f t="shared" si="3"/>
        <v>900</v>
      </c>
    </row>
    <row r="30" spans="1:4" ht="12.75">
      <c r="A30" s="33">
        <v>10</v>
      </c>
      <c r="B30" s="43" t="s">
        <v>53</v>
      </c>
      <c r="C30" s="40">
        <v>1000</v>
      </c>
      <c r="D30" s="36" t="e">
        <f t="shared" si="3"/>
        <v>#N/A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="85" zoomScaleNormal="85" workbookViewId="0" topLeftCell="A1">
      <selection activeCell="B1" sqref="B1"/>
    </sheetView>
  </sheetViews>
  <sheetFormatPr defaultColWidth="9.00390625" defaultRowHeight="12.75"/>
  <cols>
    <col min="1" max="1" width="3.125" style="32" bestFit="1" customWidth="1"/>
    <col min="2" max="3" width="16.125" style="32" bestFit="1" customWidth="1"/>
    <col min="4" max="4" width="15.125" style="32" bestFit="1" customWidth="1"/>
    <col min="5" max="16384" width="9.125" style="32" customWidth="1"/>
  </cols>
  <sheetData>
    <row r="1" spans="1:4" ht="12.75">
      <c r="A1" s="31" t="s">
        <v>30</v>
      </c>
      <c r="B1" s="37" t="s">
        <v>36</v>
      </c>
      <c r="C1" s="37" t="s">
        <v>37</v>
      </c>
      <c r="D1" s="38" t="s">
        <v>38</v>
      </c>
    </row>
    <row r="2" spans="1:5" ht="12.75">
      <c r="A2" s="33">
        <v>1</v>
      </c>
      <c r="B2" s="34" t="s">
        <v>0</v>
      </c>
      <c r="C2" s="35" t="s">
        <v>0</v>
      </c>
      <c r="D2" s="36">
        <f>MATCH(B2,C:C,0)</f>
        <v>2</v>
      </c>
      <c r="E2" s="32" t="s">
        <v>57</v>
      </c>
    </row>
    <row r="3" spans="1:4" ht="12.75">
      <c r="A3" s="33">
        <v>2</v>
      </c>
      <c r="B3" s="34" t="s">
        <v>1</v>
      </c>
      <c r="C3" s="34" t="s">
        <v>1</v>
      </c>
      <c r="D3" s="36">
        <f aca="true" t="shared" si="0" ref="D3:D31">MATCH(B3,C$1:C$65536,0)</f>
        <v>3</v>
      </c>
    </row>
    <row r="4" spans="1:4" ht="12.75">
      <c r="A4" s="33">
        <v>3</v>
      </c>
      <c r="B4" s="34" t="s">
        <v>35</v>
      </c>
      <c r="C4" s="34" t="s">
        <v>2</v>
      </c>
      <c r="D4" s="36" t="e">
        <f t="shared" si="0"/>
        <v>#N/A</v>
      </c>
    </row>
    <row r="5" spans="1:4" ht="12.75">
      <c r="A5" s="33">
        <v>4</v>
      </c>
      <c r="B5" s="34" t="s">
        <v>3</v>
      </c>
      <c r="C5" s="34" t="s">
        <v>3</v>
      </c>
      <c r="D5" s="36">
        <f t="shared" si="0"/>
        <v>5</v>
      </c>
    </row>
    <row r="6" spans="1:4" ht="12.75">
      <c r="A6" s="33">
        <v>5</v>
      </c>
      <c r="B6" s="34" t="s">
        <v>4</v>
      </c>
      <c r="C6" s="34" t="s">
        <v>4</v>
      </c>
      <c r="D6" s="36">
        <f t="shared" si="0"/>
        <v>6</v>
      </c>
    </row>
    <row r="7" spans="1:4" ht="12.75">
      <c r="A7" s="33">
        <v>6</v>
      </c>
      <c r="B7" s="34" t="s">
        <v>5</v>
      </c>
      <c r="C7" s="34" t="s">
        <v>5</v>
      </c>
      <c r="D7" s="36">
        <f t="shared" si="0"/>
        <v>7</v>
      </c>
    </row>
    <row r="8" spans="1:4" ht="12.75">
      <c r="A8" s="33">
        <v>7</v>
      </c>
      <c r="B8" s="34" t="s">
        <v>6</v>
      </c>
      <c r="C8" s="34" t="s">
        <v>6</v>
      </c>
      <c r="D8" s="36">
        <f t="shared" si="0"/>
        <v>8</v>
      </c>
    </row>
    <row r="9" spans="1:4" ht="12.75">
      <c r="A9" s="33">
        <v>8</v>
      </c>
      <c r="B9" s="34" t="s">
        <v>7</v>
      </c>
      <c r="C9" s="34" t="s">
        <v>7</v>
      </c>
      <c r="D9" s="36">
        <f t="shared" si="0"/>
        <v>9</v>
      </c>
    </row>
    <row r="10" spans="1:4" ht="12.75">
      <c r="A10" s="33">
        <v>9</v>
      </c>
      <c r="B10" s="34" t="s">
        <v>8</v>
      </c>
      <c r="C10" s="34" t="s">
        <v>8</v>
      </c>
      <c r="D10" s="36">
        <f t="shared" si="0"/>
        <v>10</v>
      </c>
    </row>
    <row r="11" spans="1:4" ht="12.75">
      <c r="A11" s="33">
        <v>10</v>
      </c>
      <c r="B11" s="34" t="s">
        <v>9</v>
      </c>
      <c r="C11" s="34" t="s">
        <v>34</v>
      </c>
      <c r="D11" s="36" t="e">
        <f t="shared" si="0"/>
        <v>#N/A</v>
      </c>
    </row>
    <row r="12" spans="1:4" ht="12.75">
      <c r="A12" s="33">
        <v>11</v>
      </c>
      <c r="B12" s="34" t="s">
        <v>10</v>
      </c>
      <c r="C12" s="34" t="s">
        <v>10</v>
      </c>
      <c r="D12" s="36">
        <f t="shared" si="0"/>
        <v>12</v>
      </c>
    </row>
    <row r="13" spans="1:4" ht="12.75">
      <c r="A13" s="33">
        <v>12</v>
      </c>
      <c r="B13" s="34" t="s">
        <v>11</v>
      </c>
      <c r="C13" s="34" t="s">
        <v>11</v>
      </c>
      <c r="D13" s="36">
        <f t="shared" si="0"/>
        <v>13</v>
      </c>
    </row>
    <row r="14" spans="1:4" ht="12.75">
      <c r="A14" s="33">
        <v>13</v>
      </c>
      <c r="B14" s="34" t="s">
        <v>22</v>
      </c>
      <c r="C14" s="34" t="s">
        <v>12</v>
      </c>
      <c r="D14" s="36">
        <f t="shared" si="0"/>
        <v>24</v>
      </c>
    </row>
    <row r="15" spans="1:4" ht="12.75">
      <c r="A15" s="33">
        <v>14</v>
      </c>
      <c r="B15" s="34" t="s">
        <v>13</v>
      </c>
      <c r="C15" s="34" t="s">
        <v>13</v>
      </c>
      <c r="D15" s="36">
        <f t="shared" si="0"/>
        <v>15</v>
      </c>
    </row>
    <row r="16" spans="1:4" ht="12.75">
      <c r="A16" s="33">
        <v>15</v>
      </c>
      <c r="B16" s="34" t="s">
        <v>14</v>
      </c>
      <c r="C16" s="34" t="s">
        <v>14</v>
      </c>
      <c r="D16" s="36">
        <f t="shared" si="0"/>
        <v>16</v>
      </c>
    </row>
    <row r="17" spans="1:4" ht="12.75">
      <c r="A17" s="33">
        <v>16</v>
      </c>
      <c r="B17" s="34" t="s">
        <v>15</v>
      </c>
      <c r="C17" s="34" t="s">
        <v>15</v>
      </c>
      <c r="D17" s="36">
        <f t="shared" si="0"/>
        <v>17</v>
      </c>
    </row>
    <row r="18" spans="1:4" ht="12.75">
      <c r="A18" s="33">
        <v>17</v>
      </c>
      <c r="B18" s="34" t="s">
        <v>16</v>
      </c>
      <c r="C18" s="34" t="s">
        <v>16</v>
      </c>
      <c r="D18" s="36">
        <f t="shared" si="0"/>
        <v>18</v>
      </c>
    </row>
    <row r="19" spans="1:4" ht="12.75">
      <c r="A19" s="33">
        <v>18</v>
      </c>
      <c r="B19" s="34" t="s">
        <v>17</v>
      </c>
      <c r="C19" s="34" t="s">
        <v>17</v>
      </c>
      <c r="D19" s="36">
        <f t="shared" si="0"/>
        <v>19</v>
      </c>
    </row>
    <row r="20" spans="1:4" ht="12.75">
      <c r="A20" s="33">
        <v>19</v>
      </c>
      <c r="B20" s="34" t="s">
        <v>18</v>
      </c>
      <c r="C20" s="34" t="s">
        <v>18</v>
      </c>
      <c r="D20" s="36">
        <f t="shared" si="0"/>
        <v>20</v>
      </c>
    </row>
    <row r="21" spans="1:4" ht="12.75">
      <c r="A21" s="33">
        <v>20</v>
      </c>
      <c r="B21" s="34" t="s">
        <v>19</v>
      </c>
      <c r="C21" s="34" t="s">
        <v>19</v>
      </c>
      <c r="D21" s="36">
        <f t="shared" si="0"/>
        <v>21</v>
      </c>
    </row>
    <row r="22" spans="1:4" ht="12.75">
      <c r="A22" s="33">
        <v>21</v>
      </c>
      <c r="B22" s="34" t="s">
        <v>20</v>
      </c>
      <c r="C22" s="34" t="s">
        <v>20</v>
      </c>
      <c r="D22" s="36">
        <f t="shared" si="0"/>
        <v>22</v>
      </c>
    </row>
    <row r="23" spans="1:4" ht="12.75">
      <c r="A23" s="33">
        <v>22</v>
      </c>
      <c r="B23" s="34" t="s">
        <v>21</v>
      </c>
      <c r="C23" s="34" t="s">
        <v>21</v>
      </c>
      <c r="D23" s="36">
        <f t="shared" si="0"/>
        <v>23</v>
      </c>
    </row>
    <row r="24" spans="1:4" ht="12.75">
      <c r="A24" s="33">
        <v>23</v>
      </c>
      <c r="B24" s="34" t="s">
        <v>12</v>
      </c>
      <c r="C24" s="34" t="s">
        <v>22</v>
      </c>
      <c r="D24" s="36">
        <f t="shared" si="0"/>
        <v>14</v>
      </c>
    </row>
    <row r="25" spans="1:4" ht="12.75">
      <c r="A25" s="33">
        <v>24</v>
      </c>
      <c r="B25" s="34" t="s">
        <v>23</v>
      </c>
      <c r="C25" s="34" t="s">
        <v>23</v>
      </c>
      <c r="D25" s="36">
        <f t="shared" si="0"/>
        <v>25</v>
      </c>
    </row>
    <row r="26" spans="1:4" ht="12.75">
      <c r="A26" s="33">
        <v>25</v>
      </c>
      <c r="B26" s="34" t="s">
        <v>2</v>
      </c>
      <c r="C26" s="34" t="s">
        <v>24</v>
      </c>
      <c r="D26" s="36">
        <f t="shared" si="0"/>
        <v>4</v>
      </c>
    </row>
    <row r="27" spans="1:4" ht="12.75">
      <c r="A27" s="33">
        <v>26</v>
      </c>
      <c r="B27" s="34" t="s">
        <v>25</v>
      </c>
      <c r="C27" s="34" t="s">
        <v>25</v>
      </c>
      <c r="D27" s="36">
        <f t="shared" si="0"/>
        <v>27</v>
      </c>
    </row>
    <row r="28" spans="1:4" ht="12.75">
      <c r="A28" s="33">
        <v>27</v>
      </c>
      <c r="B28" s="34" t="s">
        <v>26</v>
      </c>
      <c r="C28" s="34" t="s">
        <v>26</v>
      </c>
      <c r="D28" s="36">
        <f t="shared" si="0"/>
        <v>28</v>
      </c>
    </row>
    <row r="29" spans="1:4" ht="12.75">
      <c r="A29" s="33">
        <v>28</v>
      </c>
      <c r="B29" s="34" t="s">
        <v>27</v>
      </c>
      <c r="C29" s="34" t="s">
        <v>27</v>
      </c>
      <c r="D29" s="36">
        <f t="shared" si="0"/>
        <v>29</v>
      </c>
    </row>
    <row r="30" spans="1:4" ht="12.75">
      <c r="A30" s="33">
        <v>29</v>
      </c>
      <c r="B30" s="34" t="s">
        <v>28</v>
      </c>
      <c r="C30" s="34" t="s">
        <v>28</v>
      </c>
      <c r="D30" s="36">
        <f t="shared" si="0"/>
        <v>30</v>
      </c>
    </row>
    <row r="31" spans="1:4" ht="12.75">
      <c r="A31" s="33">
        <v>30</v>
      </c>
      <c r="B31" s="34" t="s">
        <v>29</v>
      </c>
      <c r="C31" s="34" t="s">
        <v>29</v>
      </c>
      <c r="D31" s="36">
        <f t="shared" si="0"/>
        <v>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Shadow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Tengu</dc:creator>
  <cp:keywords/>
  <dc:description/>
  <cp:lastModifiedBy>Razin</cp:lastModifiedBy>
  <dcterms:created xsi:type="dcterms:W3CDTF">2005-05-18T09:01:13Z</dcterms:created>
  <dcterms:modified xsi:type="dcterms:W3CDTF">2007-08-08T08:42:05Z</dcterms:modified>
  <cp:category/>
  <cp:version/>
  <cp:contentType/>
  <cp:contentStatus/>
</cp:coreProperties>
</file>