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9210" activeTab="0"/>
  </bookViews>
  <sheets>
    <sheet name="Fighter" sheetId="1" r:id="rId1"/>
    <sheet name="Enemy" sheetId="2" r:id="rId2"/>
    <sheet name="VBA" sheetId="3" r:id="rId3"/>
  </sheets>
  <definedNames>
    <definedName name="X">'VBA'!$AT$2:$AT$11</definedName>
    <definedName name="XX">'VBA'!$AT$2:$AT$8</definedName>
    <definedName name="XXX">'VBA'!$AT$2:$AT$6</definedName>
    <definedName name="XXXX">'VBA'!$AT$2:$AT$4</definedName>
  </definedNames>
  <calcPr fullCalcOnLoad="1"/>
</workbook>
</file>

<file path=xl/comments1.xml><?xml version="1.0" encoding="utf-8"?>
<comments xmlns="http://schemas.openxmlformats.org/spreadsheetml/2006/main">
  <authors>
    <author>Разин</author>
  </authors>
  <commentList>
    <comment ref="O1" authorId="0">
      <text>
        <r>
          <rPr>
            <b/>
            <sz val="8"/>
            <rFont val="Tahoma"/>
            <family val="0"/>
          </rPr>
          <t>Кнопка NEW создаёт новую игру</t>
        </r>
        <r>
          <rPr>
            <sz val="8"/>
            <rFont val="Tahoma"/>
            <family val="0"/>
          </rPr>
          <t xml:space="preserve">
</t>
        </r>
      </text>
    </comment>
    <comment ref="W5" authorId="0">
      <text>
        <r>
          <rPr>
            <b/>
            <sz val="8"/>
            <rFont val="Tahoma"/>
            <family val="0"/>
          </rPr>
          <t>Нажмите на ячейку двойным щелчком мыша</t>
        </r>
        <r>
          <rPr>
            <sz val="8"/>
            <rFont val="Tahoma"/>
            <family val="0"/>
          </rPr>
          <t xml:space="preserve">
</t>
        </r>
      </text>
    </comment>
    <comment ref="AB27" authorId="0">
      <text>
        <r>
          <rPr>
            <b/>
            <sz val="8"/>
            <rFont val="Tahoma"/>
            <family val="0"/>
          </rPr>
          <t>Обозначение корабля</t>
        </r>
        <r>
          <rPr>
            <sz val="8"/>
            <rFont val="Tahoma"/>
            <family val="0"/>
          </rPr>
          <t xml:space="preserve">
</t>
        </r>
      </text>
    </comment>
    <comment ref="AB29" authorId="0">
      <text>
        <r>
          <rPr>
            <b/>
            <sz val="8"/>
            <rFont val="Tahoma"/>
            <family val="0"/>
          </rPr>
          <t>Обозначение подбитого корабля</t>
        </r>
        <r>
          <rPr>
            <sz val="8"/>
            <rFont val="Tahoma"/>
            <family val="0"/>
          </rPr>
          <t xml:space="preserve">
</t>
        </r>
      </text>
    </comment>
    <comment ref="AB31" authorId="0">
      <text>
        <r>
          <rPr>
            <b/>
            <sz val="8"/>
            <rFont val="Tahoma"/>
            <family val="0"/>
          </rPr>
          <t>Обозначение пустого выстрела</t>
        </r>
        <r>
          <rPr>
            <sz val="8"/>
            <rFont val="Tahoma"/>
            <family val="0"/>
          </rPr>
          <t xml:space="preserve">
</t>
        </r>
      </text>
    </comment>
    <comment ref="AE27" authorId="0">
      <text>
        <r>
          <rPr>
            <b/>
            <sz val="8"/>
            <rFont val="Tahoma"/>
            <family val="0"/>
          </rPr>
          <t>Количество попаданий противника</t>
        </r>
        <r>
          <rPr>
            <sz val="8"/>
            <rFont val="Tahoma"/>
            <family val="0"/>
          </rPr>
          <t xml:space="preserve">
</t>
        </r>
      </text>
    </comment>
    <comment ref="AE29" authorId="0">
      <text>
        <r>
          <rPr>
            <b/>
            <sz val="8"/>
            <rFont val="Tahoma"/>
            <family val="0"/>
          </rPr>
          <t>Количество попаданий игрока</t>
        </r>
        <r>
          <rPr>
            <sz val="8"/>
            <rFont val="Tahoma"/>
            <family val="0"/>
          </rPr>
          <t xml:space="preserve">
</t>
        </r>
      </text>
    </comment>
    <comment ref="AE31" authorId="0">
      <text>
        <r>
          <rPr>
            <b/>
            <sz val="8"/>
            <rFont val="Tahoma"/>
            <family val="0"/>
          </rPr>
          <t>Количество выстрелов</t>
        </r>
        <r>
          <rPr>
            <sz val="8"/>
            <rFont val="Tahoma"/>
            <family val="0"/>
          </rPr>
          <t xml:space="preserve">
</t>
        </r>
      </text>
    </comment>
    <comment ref="F27" authorId="0">
      <text>
        <r>
          <rPr>
            <b/>
            <sz val="8"/>
            <rFont val="Tahoma"/>
            <family val="0"/>
          </rPr>
          <t>Индикация охоты противника</t>
        </r>
        <r>
          <rPr>
            <sz val="8"/>
            <rFont val="Tahoma"/>
            <family val="0"/>
          </rPr>
          <t xml:space="preserve">
</t>
        </r>
      </text>
    </comment>
    <comment ref="F29" authorId="0">
      <text>
        <r>
          <rPr>
            <b/>
            <sz val="8"/>
            <rFont val="Tahoma"/>
            <family val="0"/>
          </rPr>
          <t>Индикация охоты игрока</t>
        </r>
        <r>
          <rPr>
            <sz val="8"/>
            <rFont val="Tahoma"/>
            <family val="0"/>
          </rPr>
          <t xml:space="preserve">
</t>
        </r>
      </text>
    </comment>
    <comment ref="F31" authorId="0">
      <text>
        <r>
          <rPr>
            <b/>
            <sz val="8"/>
            <rFont val="Tahoma"/>
            <family val="0"/>
          </rPr>
          <t>Индикация игры</t>
        </r>
        <r>
          <rPr>
            <sz val="8"/>
            <rFont val="Tahoma"/>
            <family val="0"/>
          </rPr>
          <t xml:space="preserve">
</t>
        </r>
      </text>
    </comment>
    <comment ref="AJ26" authorId="0">
      <text>
        <r>
          <rPr>
            <b/>
            <sz val="8"/>
            <rFont val="Tahoma"/>
            <family val="0"/>
          </rPr>
          <t>Количество установленных кораблей</t>
        </r>
        <r>
          <rPr>
            <sz val="8"/>
            <rFont val="Tahoma"/>
            <family val="0"/>
          </rPr>
          <t xml:space="preserve">
</t>
        </r>
      </text>
    </comment>
    <comment ref="AL26" authorId="0">
      <text>
        <r>
          <rPr>
            <b/>
            <sz val="8"/>
            <rFont val="Tahoma"/>
            <family val="0"/>
          </rPr>
          <t>Размер корабля</t>
        </r>
        <r>
          <rPr>
            <sz val="8"/>
            <rFont val="Tahoma"/>
            <family val="0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0"/>
          </rPr>
          <t xml:space="preserve">Количество попаданий противника
</t>
        </r>
        <r>
          <rPr>
            <sz val="8"/>
            <rFont val="Tahoma"/>
            <family val="0"/>
          </rPr>
          <t xml:space="preserve">
</t>
        </r>
      </text>
    </comment>
    <comment ref="W2" authorId="0">
      <text>
        <r>
          <rPr>
            <b/>
            <sz val="8"/>
            <rFont val="Tahoma"/>
            <family val="0"/>
          </rPr>
          <t xml:space="preserve">Количество попаданий игрока
</t>
        </r>
      </text>
    </comment>
    <comment ref="V2" authorId="0">
      <text>
        <r>
          <rPr>
            <b/>
            <sz val="8"/>
            <rFont val="Tahoma"/>
            <family val="0"/>
          </rPr>
          <t xml:space="preserve">Количество выстрелов
</t>
        </r>
      </text>
    </comment>
    <comment ref="A1" authorId="0">
      <text>
        <r>
          <rPr>
            <b/>
            <sz val="8"/>
            <rFont val="Tahoma"/>
            <family val="0"/>
          </rPr>
          <t>ДА – предупреждение о попадании противника</t>
        </r>
        <r>
          <rPr>
            <sz val="8"/>
            <rFont val="Tahoma"/>
            <family val="0"/>
          </rPr>
          <t xml:space="preserve">
</t>
        </r>
      </text>
    </comment>
    <comment ref="B1" authorId="0">
      <text>
        <r>
          <rPr>
            <b/>
            <sz val="8"/>
            <rFont val="Tahoma"/>
            <family val="0"/>
          </rPr>
          <t>ДА – предупреждение о попадании противника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0"/>
          </rPr>
          <t xml:space="preserve">Классическая игрушка «Морской Бой»
Правила просты как 100 грамм водки
Слева ваши кораблики
Справа ваши выстрелы и попадания
Задача – опередить противника
Внизу – панель управления
Можете заказать различное количество кораблей и их конфигурацию
Меняя положение кораблей: сначала сотрите «Н» английское и поставьте в другом месте (не перетаскивайте !!!)
Короче, смотрите комментарии к ячейкам
И пусть ваша жизнь не будет скучна !!!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<sst xmlns="http://schemas.openxmlformats.org/spreadsheetml/2006/main" count="384" uniqueCount="31">
  <si>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</si>
  <si>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</si>
  <si>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</si>
  <si>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</si>
  <si>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</si>
  <si>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</si>
  <si>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</si>
  <si>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</si>
  <si>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</si>
  <si>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</si>
  <si>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X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</si>
  <si>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</si>
  <si>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</si>
  <si>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</si>
  <si>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</si>
  <si>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</si>
  <si>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</si>
  <si>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</si>
  <si>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</si>
  <si>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</si>
  <si>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</si>
  <si>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h</t>
  </si>
  <si>
    <t>Fighter</t>
  </si>
  <si>
    <t>Enemy</t>
  </si>
  <si>
    <t>Game</t>
  </si>
  <si>
    <t>НЕТ</t>
  </si>
  <si>
    <t>GAME</t>
  </si>
  <si>
    <t xml:space="preserve">Бизнес ставит задачи </t>
  </si>
  <si>
    <t xml:space="preserve">Мы их решаем </t>
  </si>
  <si>
    <t>Компьютерный аудит</t>
  </si>
  <si>
    <t>BDO Unicon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</si>
</sst>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color indexed="5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sz val="10"/>
      <name val="Arial"/>
      <family val="0"/>
    </font>
    <font>
      <u val="single"/>
      <sz val="10"/>
      <color indexed="8"/>
      <name val="Times New Roman"/>
      <family val="1"/>
    </font>
    <font>
      <b/>
      <sz val="10"/>
      <color indexed="51"/>
      <name val="Times New Roman"/>
      <family val="1"/>
    </font>
    <font>
      <b/>
      <sz val="10"/>
      <color indexed="5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8" borderId="20" xfId="0" applyFill="1" applyBorder="1" applyAlignment="1">
      <alignment/>
    </xf>
    <xf numFmtId="0" fontId="0" fillId="6" borderId="20" xfId="0" applyFill="1" applyBorder="1" applyAlignment="1">
      <alignment/>
    </xf>
    <xf numFmtId="0" fontId="0" fillId="8" borderId="21" xfId="0" applyFill="1" applyBorder="1" applyAlignment="1">
      <alignment/>
    </xf>
    <xf numFmtId="0" fontId="0" fillId="6" borderId="21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22" xfId="0" applyFill="1" applyBorder="1" applyAlignment="1">
      <alignment/>
    </xf>
    <xf numFmtId="0" fontId="2" fillId="8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8" borderId="15" xfId="0" applyFill="1" applyBorder="1" applyAlignment="1">
      <alignment/>
    </xf>
    <xf numFmtId="0" fontId="0" fillId="6" borderId="15" xfId="0" applyFill="1" applyBorder="1" applyAlignment="1">
      <alignment/>
    </xf>
    <xf numFmtId="0" fontId="2" fillId="6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0" fillId="8" borderId="22" xfId="0" applyFill="1" applyBorder="1" applyAlignment="1">
      <alignment/>
    </xf>
    <xf numFmtId="0" fontId="0" fillId="6" borderId="22" xfId="0" applyFill="1" applyBorder="1" applyAlignment="1">
      <alignment/>
    </xf>
    <xf numFmtId="0" fontId="2" fillId="6" borderId="29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2" fillId="8" borderId="3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7" borderId="10" xfId="0" applyFont="1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2" fillId="4" borderId="10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2" fillId="4" borderId="13" xfId="0" applyFont="1" applyFill="1" applyBorder="1" applyAlignment="1">
      <alignment horizontal="center"/>
    </xf>
    <xf numFmtId="0" fontId="2" fillId="9" borderId="10" xfId="0" applyFont="1" applyFill="1" applyBorder="1" applyAlignment="1">
      <alignment/>
    </xf>
    <xf numFmtId="0" fontId="2" fillId="9" borderId="11" xfId="0" applyFont="1" applyFill="1" applyBorder="1" applyAlignment="1">
      <alignment/>
    </xf>
    <xf numFmtId="0" fontId="2" fillId="9" borderId="12" xfId="0" applyFont="1" applyFill="1" applyBorder="1" applyAlignment="1">
      <alignment/>
    </xf>
    <xf numFmtId="0" fontId="2" fillId="9" borderId="1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0" fontId="0" fillId="5" borderId="27" xfId="0" applyFill="1" applyBorder="1" applyAlignment="1">
      <alignment/>
    </xf>
    <xf numFmtId="0" fontId="0" fillId="9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13" xfId="0" applyBorder="1" applyAlignment="1">
      <alignment/>
    </xf>
    <xf numFmtId="0" fontId="2" fillId="0" borderId="33" xfId="0" applyFont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" fillId="5" borderId="10" xfId="0" applyFont="1" applyFill="1" applyBorder="1" applyAlignment="1">
      <alignment/>
    </xf>
    <xf numFmtId="0" fontId="2" fillId="5" borderId="12" xfId="0" applyFont="1" applyFill="1" applyBorder="1" applyAlignment="1">
      <alignment/>
    </xf>
    <xf numFmtId="0" fontId="6" fillId="0" borderId="0" xfId="0" applyFont="1" applyAlignment="1">
      <alignment/>
    </xf>
    <xf numFmtId="0" fontId="6" fillId="3" borderId="0" xfId="0" applyFont="1" applyFill="1" applyBorder="1" applyAlignment="1">
      <alignment/>
    </xf>
    <xf numFmtId="0" fontId="6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9" fillId="3" borderId="0" xfId="0" applyFont="1" applyFill="1" applyBorder="1" applyAlignment="1">
      <alignment/>
    </xf>
    <xf numFmtId="0" fontId="10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6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7">
    <dxf>
      <fill>
        <patternFill>
          <bgColor rgb="FFFF6600"/>
        </patternFill>
      </fill>
      <border/>
    </dxf>
    <dxf>
      <fill>
        <patternFill>
          <bgColor rgb="FF008000"/>
        </patternFill>
      </fill>
      <border/>
    </dxf>
    <dxf>
      <fill>
        <patternFill>
          <bgColor rgb="FF0000FF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FF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13</xdr:col>
      <xdr:colOff>238125</xdr:colOff>
      <xdr:row>2</xdr:row>
      <xdr:rowOff>142875</xdr:rowOff>
    </xdr:to>
    <xdr:sp macro="[0]!Ships">
      <xdr:nvSpPr>
        <xdr:cNvPr id="1" name="AutoShape 2"/>
        <xdr:cNvSpPr>
          <a:spLocks/>
        </xdr:cNvSpPr>
      </xdr:nvSpPr>
      <xdr:spPr>
        <a:xfrm>
          <a:off x="1990725" y="0"/>
          <a:ext cx="1466850" cy="485775"/>
        </a:xfrm>
        <a:prstGeom prst="bevel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99CC00"/>
              </a:solidFill>
              <a:latin typeface="Arial Cyr"/>
              <a:ea typeface="Arial Cyr"/>
              <a:cs typeface="Arial Cyr"/>
            </a:rPr>
            <a:t>NEW</a:t>
          </a:r>
        </a:p>
      </xdr:txBody>
    </xdr:sp>
    <xdr:clientData/>
  </xdr:twoCellAnchor>
  <xdr:twoCellAnchor>
    <xdr:from>
      <xdr:col>29</xdr:col>
      <xdr:colOff>47625</xdr:colOff>
      <xdr:row>0</xdr:row>
      <xdr:rowOff>0</xdr:rowOff>
    </xdr:from>
    <xdr:to>
      <xdr:col>34</xdr:col>
      <xdr:colOff>228600</xdr:colOff>
      <xdr:row>2</xdr:row>
      <xdr:rowOff>142875</xdr:rowOff>
    </xdr:to>
    <xdr:sp macro="[0]!Present">
      <xdr:nvSpPr>
        <xdr:cNvPr id="2" name="AutoShape 14"/>
        <xdr:cNvSpPr>
          <a:spLocks/>
        </xdr:cNvSpPr>
      </xdr:nvSpPr>
      <xdr:spPr>
        <a:xfrm>
          <a:off x="7286625" y="0"/>
          <a:ext cx="1419225" cy="485775"/>
        </a:xfrm>
        <a:prstGeom prst="bevel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99CC00"/>
              </a:solidFill>
              <a:latin typeface="Arial Cyr"/>
              <a:ea typeface="Arial Cyr"/>
              <a:cs typeface="Arial Cyr"/>
            </a:rPr>
            <a:t>Presentation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552450</xdr:colOff>
      <xdr:row>6</xdr:row>
      <xdr:rowOff>114300</xdr:rowOff>
    </xdr:from>
    <xdr:to>
      <xdr:col>66</xdr:col>
      <xdr:colOff>209550</xdr:colOff>
      <xdr:row>9</xdr:row>
      <xdr:rowOff>142875</xdr:rowOff>
    </xdr:to>
    <xdr:sp>
      <xdr:nvSpPr>
        <xdr:cNvPr id="1" name="AutoShape 7"/>
        <xdr:cNvSpPr>
          <a:spLocks/>
        </xdr:cNvSpPr>
      </xdr:nvSpPr>
      <xdr:spPr>
        <a:xfrm>
          <a:off x="17659350" y="1143000"/>
          <a:ext cx="5295900" cy="54292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Пожалуйста подождите</a:t>
          </a:r>
        </a:p>
      </xdr:txBody>
    </xdr:sp>
    <xdr:clientData/>
  </xdr:twoCellAnchor>
  <xdr:twoCellAnchor>
    <xdr:from>
      <xdr:col>59</xdr:col>
      <xdr:colOff>657225</xdr:colOff>
      <xdr:row>22</xdr:row>
      <xdr:rowOff>57150</xdr:rowOff>
    </xdr:from>
    <xdr:to>
      <xdr:col>65</xdr:col>
      <xdr:colOff>76200</xdr:colOff>
      <xdr:row>26</xdr:row>
      <xdr:rowOff>114300</xdr:rowOff>
    </xdr:to>
    <xdr:sp>
      <xdr:nvSpPr>
        <xdr:cNvPr id="2" name="AutoShape 8"/>
        <xdr:cNvSpPr>
          <a:spLocks/>
        </xdr:cNvSpPr>
      </xdr:nvSpPr>
      <xdr:spPr>
        <a:xfrm>
          <a:off x="18468975" y="3829050"/>
          <a:ext cx="3648075" cy="7429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Please Wait</a:t>
          </a:r>
        </a:p>
      </xdr:txBody>
    </xdr:sp>
    <xdr:clientData/>
  </xdr:twoCellAnchor>
  <xdr:twoCellAnchor editAs="oneCell">
    <xdr:from>
      <xdr:col>61</xdr:col>
      <xdr:colOff>66675</xdr:colOff>
      <xdr:row>14</xdr:row>
      <xdr:rowOff>66675</xdr:rowOff>
    </xdr:from>
    <xdr:to>
      <xdr:col>63</xdr:col>
      <xdr:colOff>676275</xdr:colOff>
      <xdr:row>18</xdr:row>
      <xdr:rowOff>66675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88125" y="2466975"/>
          <a:ext cx="20193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55</xdr:col>
      <xdr:colOff>123825</xdr:colOff>
      <xdr:row>32</xdr:row>
      <xdr:rowOff>104775</xdr:rowOff>
    </xdr:from>
    <xdr:to>
      <xdr:col>55</xdr:col>
      <xdr:colOff>504825</xdr:colOff>
      <xdr:row>34</xdr:row>
      <xdr:rowOff>95250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559117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552450</xdr:colOff>
      <xdr:row>6</xdr:row>
      <xdr:rowOff>114300</xdr:rowOff>
    </xdr:from>
    <xdr:to>
      <xdr:col>66</xdr:col>
      <xdr:colOff>209550</xdr:colOff>
      <xdr:row>9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17659350" y="1143000"/>
          <a:ext cx="5295900" cy="54292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Пожалуйста подождите</a:t>
          </a:r>
        </a:p>
      </xdr:txBody>
    </xdr:sp>
    <xdr:clientData/>
  </xdr:twoCellAnchor>
  <xdr:twoCellAnchor>
    <xdr:from>
      <xdr:col>59</xdr:col>
      <xdr:colOff>657225</xdr:colOff>
      <xdr:row>22</xdr:row>
      <xdr:rowOff>57150</xdr:rowOff>
    </xdr:from>
    <xdr:to>
      <xdr:col>65</xdr:col>
      <xdr:colOff>76200</xdr:colOff>
      <xdr:row>26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18468975" y="3829050"/>
          <a:ext cx="3648075" cy="7429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Please Wait</a:t>
          </a:r>
        </a:p>
      </xdr:txBody>
    </xdr:sp>
    <xdr:clientData/>
  </xdr:twoCellAnchor>
  <xdr:twoCellAnchor editAs="oneCell">
    <xdr:from>
      <xdr:col>61</xdr:col>
      <xdr:colOff>66675</xdr:colOff>
      <xdr:row>14</xdr:row>
      <xdr:rowOff>66675</xdr:rowOff>
    </xdr:from>
    <xdr:to>
      <xdr:col>63</xdr:col>
      <xdr:colOff>676275</xdr:colOff>
      <xdr:row>18</xdr:row>
      <xdr:rowOff>66675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88125" y="2466975"/>
          <a:ext cx="20193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55</xdr:col>
      <xdr:colOff>123825</xdr:colOff>
      <xdr:row>32</xdr:row>
      <xdr:rowOff>104775</xdr:rowOff>
    </xdr:from>
    <xdr:to>
      <xdr:col>55</xdr:col>
      <xdr:colOff>504825</xdr:colOff>
      <xdr:row>34</xdr:row>
      <xdr:rowOff>104775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5591175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1"/>
    <pageSetUpPr fitToPage="1"/>
  </sheetPr>
  <dimension ref="A1:AP33"/>
  <sheetViews>
    <sheetView tabSelected="1" workbookViewId="0" topLeftCell="A1">
      <selection activeCell="Q2" sqref="Q2"/>
    </sheetView>
  </sheetViews>
  <sheetFormatPr defaultColWidth="9.00390625" defaultRowHeight="13.5" customHeight="1"/>
  <cols>
    <col min="1" max="21" width="3.25390625" style="0" customWidth="1"/>
    <col min="22" max="22" width="4.00390625" style="0" bestFit="1" customWidth="1"/>
    <col min="23" max="16384" width="3.25390625" style="0" customWidth="1"/>
  </cols>
  <sheetData>
    <row r="1" ht="13.5" customHeight="1" thickBot="1">
      <c r="A1" s="97" t="s">
        <v>25</v>
      </c>
    </row>
    <row r="2" spans="4:23" ht="13.5" customHeight="1" thickBot="1">
      <c r="D2" s="108" t="s">
        <v>26</v>
      </c>
      <c r="E2" s="109"/>
      <c r="U2" s="95">
        <v>0</v>
      </c>
      <c r="V2" s="75">
        <v>0</v>
      </c>
      <c r="W2" s="94">
        <v>0</v>
      </c>
    </row>
    <row r="4" spans="2:42" ht="13.5" customHeight="1" thickBot="1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  <c r="W4" s="1" t="s">
        <v>0</v>
      </c>
      <c r="X4" s="1" t="s">
        <v>1</v>
      </c>
      <c r="Y4" s="1" t="s">
        <v>2</v>
      </c>
      <c r="Z4" s="1" t="s">
        <v>3</v>
      </c>
      <c r="AA4" s="1" t="s">
        <v>4</v>
      </c>
      <c r="AB4" s="1" t="s">
        <v>5</v>
      </c>
      <c r="AC4" s="1" t="s">
        <v>6</v>
      </c>
      <c r="AD4" s="1" t="s">
        <v>7</v>
      </c>
      <c r="AE4" s="1" t="s">
        <v>8</v>
      </c>
      <c r="AF4" s="1" t="s">
        <v>9</v>
      </c>
      <c r="AG4" s="1" t="s">
        <v>11</v>
      </c>
      <c r="AH4" s="1" t="s">
        <v>12</v>
      </c>
      <c r="AI4" s="1" t="s">
        <v>13</v>
      </c>
      <c r="AJ4" s="1" t="s">
        <v>14</v>
      </c>
      <c r="AK4" s="1" t="s">
        <v>15</v>
      </c>
      <c r="AL4" s="1" t="s">
        <v>16</v>
      </c>
      <c r="AM4" s="1" t="s">
        <v>17</v>
      </c>
      <c r="AN4" s="1" t="s">
        <v>18</v>
      </c>
      <c r="AO4" s="1" t="s">
        <v>19</v>
      </c>
      <c r="AP4" s="1" t="s">
        <v>20</v>
      </c>
    </row>
    <row r="5" spans="1:42" ht="13.5" customHeight="1">
      <c r="A5" s="1">
        <v>1</v>
      </c>
      <c r="B5" s="2"/>
      <c r="C5" s="3"/>
      <c r="D5" s="3"/>
      <c r="E5" s="3"/>
      <c r="F5" s="3"/>
      <c r="G5" s="3" t="s">
        <v>7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1">
        <v>1</v>
      </c>
      <c r="W5" s="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4"/>
    </row>
    <row r="6" spans="1:42" ht="13.5" customHeight="1">
      <c r="A6" s="1">
        <v>2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 t="s">
        <v>7</v>
      </c>
      <c r="P6" s="6"/>
      <c r="Q6" s="6"/>
      <c r="R6" s="6"/>
      <c r="S6" s="6"/>
      <c r="T6" s="6" t="s">
        <v>7</v>
      </c>
      <c r="U6" s="7"/>
      <c r="V6" s="1">
        <v>2</v>
      </c>
      <c r="W6" s="5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7"/>
    </row>
    <row r="7" spans="1:42" ht="13.5" customHeight="1">
      <c r="A7" s="1">
        <v>3</v>
      </c>
      <c r="B7" s="5" t="s">
        <v>7</v>
      </c>
      <c r="C7" s="6"/>
      <c r="D7" s="6"/>
      <c r="E7" s="6"/>
      <c r="F7" s="6"/>
      <c r="G7" s="6"/>
      <c r="H7" s="6"/>
      <c r="I7" s="6"/>
      <c r="J7" s="6"/>
      <c r="K7" s="6"/>
      <c r="L7" s="6"/>
      <c r="M7" s="6" t="s">
        <v>7</v>
      </c>
      <c r="N7" s="6"/>
      <c r="O7" s="6"/>
      <c r="P7" s="6"/>
      <c r="Q7" s="6"/>
      <c r="R7" s="6"/>
      <c r="S7" s="6"/>
      <c r="T7" s="6" t="s">
        <v>7</v>
      </c>
      <c r="U7" s="7"/>
      <c r="V7" s="1">
        <v>3</v>
      </c>
      <c r="W7" s="5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</row>
    <row r="8" spans="1:42" ht="13.5" customHeight="1">
      <c r="A8" s="1">
        <v>4</v>
      </c>
      <c r="B8" s="5"/>
      <c r="C8" s="6"/>
      <c r="D8" s="6"/>
      <c r="E8" s="6"/>
      <c r="F8" s="6" t="s">
        <v>7</v>
      </c>
      <c r="G8" s="6" t="s">
        <v>7</v>
      </c>
      <c r="H8" s="6" t="s">
        <v>7</v>
      </c>
      <c r="I8" s="6" t="s">
        <v>7</v>
      </c>
      <c r="J8" s="6"/>
      <c r="K8" s="6"/>
      <c r="L8" s="6"/>
      <c r="M8" s="6" t="s">
        <v>7</v>
      </c>
      <c r="N8" s="6"/>
      <c r="O8" s="6"/>
      <c r="P8" s="6"/>
      <c r="Q8" s="6"/>
      <c r="R8" s="6"/>
      <c r="S8" s="6"/>
      <c r="T8" s="6"/>
      <c r="U8" s="7"/>
      <c r="V8" s="1">
        <v>4</v>
      </c>
      <c r="W8" s="5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</row>
    <row r="9" spans="1:42" ht="13.5" customHeight="1">
      <c r="A9" s="1">
        <v>5</v>
      </c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 t="s">
        <v>7</v>
      </c>
      <c r="N9" s="6"/>
      <c r="O9" s="6" t="s">
        <v>7</v>
      </c>
      <c r="P9" s="6"/>
      <c r="Q9" s="6" t="s">
        <v>7</v>
      </c>
      <c r="R9" s="6"/>
      <c r="S9" s="6"/>
      <c r="T9" s="6" t="s">
        <v>7</v>
      </c>
      <c r="U9" s="7"/>
      <c r="V9" s="1">
        <v>5</v>
      </c>
      <c r="W9" s="5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</row>
    <row r="10" spans="1:42" ht="13.5" customHeight="1">
      <c r="A10" s="1">
        <v>6</v>
      </c>
      <c r="B10" s="5"/>
      <c r="C10" s="6"/>
      <c r="D10" s="6" t="s">
        <v>7</v>
      </c>
      <c r="E10" s="6" t="s">
        <v>7</v>
      </c>
      <c r="F10" s="6" t="s">
        <v>7</v>
      </c>
      <c r="G10" s="6" t="s">
        <v>7</v>
      </c>
      <c r="H10" s="6"/>
      <c r="I10" s="6" t="s">
        <v>7</v>
      </c>
      <c r="J10" s="6"/>
      <c r="K10" s="6"/>
      <c r="L10" s="6"/>
      <c r="M10" s="6"/>
      <c r="N10" s="6"/>
      <c r="O10" s="6" t="s">
        <v>7</v>
      </c>
      <c r="P10" s="6"/>
      <c r="Q10" s="6" t="s">
        <v>7</v>
      </c>
      <c r="R10" s="6"/>
      <c r="S10" s="6"/>
      <c r="T10" s="6"/>
      <c r="U10" s="7"/>
      <c r="V10" s="1">
        <v>6</v>
      </c>
      <c r="W10" s="5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</row>
    <row r="11" spans="1:42" ht="13.5" customHeight="1">
      <c r="A11" s="1">
        <v>7</v>
      </c>
      <c r="B11" s="5"/>
      <c r="C11" s="6"/>
      <c r="D11" s="6"/>
      <c r="E11" s="6"/>
      <c r="F11" s="6"/>
      <c r="G11" s="6"/>
      <c r="H11" s="6"/>
      <c r="I11" s="6"/>
      <c r="J11" s="6"/>
      <c r="K11" s="6" t="s">
        <v>7</v>
      </c>
      <c r="L11" s="6"/>
      <c r="M11" s="6"/>
      <c r="N11" s="6"/>
      <c r="O11" s="6"/>
      <c r="P11" s="6"/>
      <c r="Q11" s="6"/>
      <c r="R11" s="6"/>
      <c r="S11" s="6"/>
      <c r="T11" s="6"/>
      <c r="U11" s="7"/>
      <c r="V11" s="1">
        <v>7</v>
      </c>
      <c r="W11" s="5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7"/>
    </row>
    <row r="12" spans="1:42" ht="13.5" customHeight="1">
      <c r="A12" s="1">
        <v>8</v>
      </c>
      <c r="B12" s="5"/>
      <c r="C12" s="6" t="s">
        <v>7</v>
      </c>
      <c r="D12" s="6"/>
      <c r="E12" s="6"/>
      <c r="F12" s="6"/>
      <c r="G12" s="6" t="s">
        <v>7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1">
        <v>8</v>
      </c>
      <c r="W12" s="5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7"/>
    </row>
    <row r="13" spans="1:42" ht="13.5" customHeight="1">
      <c r="A13" s="1">
        <v>9</v>
      </c>
      <c r="B13" s="5"/>
      <c r="C13" s="6" t="s">
        <v>7</v>
      </c>
      <c r="D13" s="6"/>
      <c r="E13" s="6"/>
      <c r="F13" s="6"/>
      <c r="G13" s="6" t="s">
        <v>7</v>
      </c>
      <c r="H13" s="6"/>
      <c r="I13" s="6" t="s">
        <v>7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1">
        <v>9</v>
      </c>
      <c r="W13" s="5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7"/>
    </row>
    <row r="14" spans="1:42" ht="13.5" customHeight="1">
      <c r="A14" s="1">
        <v>10</v>
      </c>
      <c r="B14" s="5"/>
      <c r="C14" s="6" t="s">
        <v>7</v>
      </c>
      <c r="D14" s="6"/>
      <c r="E14" s="6"/>
      <c r="F14" s="6"/>
      <c r="G14" s="6"/>
      <c r="H14" s="6"/>
      <c r="I14" s="6" t="s">
        <v>7</v>
      </c>
      <c r="J14" s="6"/>
      <c r="K14" s="6"/>
      <c r="L14" s="6" t="s">
        <v>7</v>
      </c>
      <c r="M14" s="6"/>
      <c r="N14" s="6" t="s">
        <v>7</v>
      </c>
      <c r="O14" s="6"/>
      <c r="P14" s="6"/>
      <c r="Q14" s="6"/>
      <c r="R14" s="6"/>
      <c r="S14" s="6"/>
      <c r="T14" s="6"/>
      <c r="U14" s="7"/>
      <c r="V14" s="1">
        <v>10</v>
      </c>
      <c r="W14" s="5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7"/>
    </row>
    <row r="15" spans="1:42" ht="13.5" customHeight="1">
      <c r="A15" s="1">
        <v>11</v>
      </c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 t="s">
        <v>7</v>
      </c>
      <c r="O15" s="6"/>
      <c r="P15" s="6"/>
      <c r="Q15" s="6"/>
      <c r="R15" s="6"/>
      <c r="S15" s="6"/>
      <c r="T15" s="6"/>
      <c r="U15" s="7"/>
      <c r="V15" s="1">
        <v>11</v>
      </c>
      <c r="W15" s="5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7"/>
    </row>
    <row r="16" spans="1:42" ht="13.5" customHeight="1">
      <c r="A16" s="1">
        <v>12</v>
      </c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1">
        <v>12</v>
      </c>
      <c r="W16" s="5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7"/>
    </row>
    <row r="17" spans="1:42" ht="13.5" customHeight="1">
      <c r="A17" s="1">
        <v>13</v>
      </c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 t="s">
        <v>7</v>
      </c>
      <c r="V17" s="1">
        <v>13</v>
      </c>
      <c r="W17" s="5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7"/>
    </row>
    <row r="18" spans="1:42" ht="13.5" customHeight="1">
      <c r="A18" s="1">
        <v>14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1">
        <v>14</v>
      </c>
      <c r="W18" s="5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7"/>
    </row>
    <row r="19" spans="1:42" ht="13.5" customHeight="1">
      <c r="A19" s="1">
        <v>15</v>
      </c>
      <c r="B19" s="5"/>
      <c r="C19" s="6" t="s">
        <v>7</v>
      </c>
      <c r="D19" s="6"/>
      <c r="E19" s="6"/>
      <c r="F19" s="6"/>
      <c r="G19" s="6"/>
      <c r="H19" s="6"/>
      <c r="I19" s="6"/>
      <c r="J19" s="6" t="s">
        <v>7</v>
      </c>
      <c r="K19" s="6" t="s">
        <v>7</v>
      </c>
      <c r="L19" s="6" t="s">
        <v>7</v>
      </c>
      <c r="M19" s="6" t="s">
        <v>7</v>
      </c>
      <c r="N19" s="6"/>
      <c r="O19" s="6"/>
      <c r="P19" s="6"/>
      <c r="Q19" s="6"/>
      <c r="R19" s="6"/>
      <c r="S19" s="6"/>
      <c r="T19" s="6"/>
      <c r="U19" s="7"/>
      <c r="V19" s="1">
        <v>15</v>
      </c>
      <c r="W19" s="5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7"/>
    </row>
    <row r="20" spans="1:42" ht="13.5" customHeight="1">
      <c r="A20" s="1">
        <v>16</v>
      </c>
      <c r="B20" s="5"/>
      <c r="C20" s="6" t="s">
        <v>7</v>
      </c>
      <c r="D20" s="6"/>
      <c r="E20" s="6" t="s">
        <v>7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1">
        <v>16</v>
      </c>
      <c r="W20" s="5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7"/>
    </row>
    <row r="21" spans="1:42" ht="13.5" customHeight="1">
      <c r="A21" s="1">
        <v>17</v>
      </c>
      <c r="B21" s="5"/>
      <c r="C21" s="6" t="s">
        <v>7</v>
      </c>
      <c r="D21" s="6"/>
      <c r="E21" s="6" t="s">
        <v>7</v>
      </c>
      <c r="F21" s="6"/>
      <c r="G21" s="6"/>
      <c r="H21" s="6"/>
      <c r="I21" s="6"/>
      <c r="J21" s="6" t="s">
        <v>7</v>
      </c>
      <c r="K21" s="6"/>
      <c r="L21" s="6"/>
      <c r="M21" s="6"/>
      <c r="N21" s="6"/>
      <c r="O21" s="6"/>
      <c r="P21" s="6"/>
      <c r="Q21" s="6"/>
      <c r="R21" s="6" t="s">
        <v>7</v>
      </c>
      <c r="S21" s="6"/>
      <c r="T21" s="6"/>
      <c r="U21" s="7"/>
      <c r="V21" s="1">
        <v>17</v>
      </c>
      <c r="W21" s="5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7"/>
    </row>
    <row r="22" spans="1:42" ht="13.5" customHeight="1">
      <c r="A22" s="1">
        <v>18</v>
      </c>
      <c r="B22" s="5"/>
      <c r="C22" s="6"/>
      <c r="D22" s="6"/>
      <c r="E22" s="6" t="s">
        <v>7</v>
      </c>
      <c r="F22" s="6"/>
      <c r="G22" s="6"/>
      <c r="H22" s="6"/>
      <c r="I22" s="6"/>
      <c r="J22" s="6" t="s">
        <v>7</v>
      </c>
      <c r="K22" s="6"/>
      <c r="L22" s="6"/>
      <c r="M22" s="6"/>
      <c r="N22" s="6"/>
      <c r="O22" s="6"/>
      <c r="P22" s="6" t="s">
        <v>7</v>
      </c>
      <c r="Q22" s="6"/>
      <c r="R22" s="6" t="s">
        <v>7</v>
      </c>
      <c r="S22" s="6"/>
      <c r="T22" s="6"/>
      <c r="U22" s="7"/>
      <c r="V22" s="1">
        <v>18</v>
      </c>
      <c r="W22" s="5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7"/>
    </row>
    <row r="23" spans="1:42" ht="13.5" customHeight="1">
      <c r="A23" s="1">
        <v>19</v>
      </c>
      <c r="B23" s="5"/>
      <c r="C23" s="6"/>
      <c r="D23" s="6"/>
      <c r="E23" s="6"/>
      <c r="F23" s="6"/>
      <c r="G23" s="6"/>
      <c r="H23" s="6"/>
      <c r="I23" s="6"/>
      <c r="J23" s="6" t="s">
        <v>7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1">
        <v>19</v>
      </c>
      <c r="W23" s="5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7"/>
    </row>
    <row r="24" spans="1:42" ht="13.5" customHeight="1" thickBot="1">
      <c r="A24" s="1">
        <v>20</v>
      </c>
      <c r="B24" s="8" t="s">
        <v>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/>
      <c r="V24" s="1">
        <v>20</v>
      </c>
      <c r="W24" s="8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10"/>
    </row>
    <row r="25" ht="13.5" customHeight="1" thickBot="1"/>
    <row r="26" spans="27:38" ht="13.5" customHeight="1" thickBot="1">
      <c r="AA26" s="98"/>
      <c r="AB26" s="99"/>
      <c r="AC26" s="100"/>
      <c r="AJ26" s="22">
        <v>10</v>
      </c>
      <c r="AL26" s="15" t="s">
        <v>7</v>
      </c>
    </row>
    <row r="27" spans="2:31" ht="13.5" customHeight="1" thickBot="1">
      <c r="B27" s="68" t="s">
        <v>23</v>
      </c>
      <c r="C27" s="69"/>
      <c r="D27" s="70"/>
      <c r="F27" s="63">
        <f>IF($AE$27*100/VBA!$V$50&gt;=5,"X","")</f>
      </c>
      <c r="G27" s="64">
        <f>IF($AE$27*100/VBA!$V$50&gt;=10,"X","")</f>
      </c>
      <c r="H27" s="64">
        <f>IF($AE$27*100/VBA!$V$50&gt;=15,"X","")</f>
      </c>
      <c r="I27" s="64">
        <f>IF($AE$27*100/VBA!$V$50&gt;=20,"X","")</f>
      </c>
      <c r="J27" s="64">
        <f>IF($AE$27*100/VBA!$V$50&gt;=25,"X","")</f>
      </c>
      <c r="K27" s="64">
        <f>IF($AE$27*100/VBA!$V$50&gt;=30,"X","")</f>
      </c>
      <c r="L27" s="64">
        <f>IF($AE$27*100/VBA!$V$50&gt;=35,"X","")</f>
      </c>
      <c r="M27" s="64">
        <f>IF($AE$27*100/VBA!$V$50&gt;=40,"X","")</f>
      </c>
      <c r="N27" s="64">
        <f>IF($AE$27*100/VBA!$V$50&gt;=45,"X","")</f>
      </c>
      <c r="O27" s="93">
        <f>IF($AE$27*100/VBA!$V$50&gt;=50,"X","")</f>
      </c>
      <c r="P27" s="96">
        <f>IF($AE$27*100/VBA!$V$50&gt;=55,"X","")</f>
      </c>
      <c r="Q27" s="64">
        <f>IF($AE$27*100/VBA!$V$50&gt;=60,"X","")</f>
      </c>
      <c r="R27" s="64">
        <f>IF($AE$27*100/VBA!$V$50&gt;=65,"X","")</f>
      </c>
      <c r="S27" s="64">
        <f>IF($AE$27*100/VBA!$V$50&gt;=70,"X","")</f>
      </c>
      <c r="T27" s="64">
        <f>IF($AE$27*100/VBA!$V$50&gt;=75,"X","")</f>
      </c>
      <c r="U27" s="64">
        <f>IF($AE$27*100/VBA!$V$50&gt;=80,"X","")</f>
      </c>
      <c r="V27" s="64">
        <f>IF($AE$27*100/VBA!$V$50&gt;=85,"X","")</f>
      </c>
      <c r="W27" s="64">
        <f>IF($AE$27*100/VBA!$V$50&gt;=90,"X","")</f>
      </c>
      <c r="X27" s="64">
        <f>IF($AE$27*100/VBA!$V$50&gt;=95,"X","")</f>
      </c>
      <c r="Y27" s="93">
        <f>IF($AE$27*100/VBA!$V$50=100,"X","")</f>
      </c>
      <c r="Z27" s="61"/>
      <c r="AA27" s="101"/>
      <c r="AB27" s="6" t="s">
        <v>7</v>
      </c>
      <c r="AC27" s="102"/>
      <c r="AD27" s="61"/>
      <c r="AE27" s="71">
        <f>U2</f>
        <v>0</v>
      </c>
    </row>
    <row r="28" spans="27:39" ht="13.5" customHeight="1" thickBot="1">
      <c r="AA28" s="103"/>
      <c r="AB28" s="11"/>
      <c r="AC28" s="104"/>
      <c r="AJ28" s="22">
        <v>7</v>
      </c>
      <c r="AL28" s="79" t="s">
        <v>7</v>
      </c>
      <c r="AM28" s="80" t="s">
        <v>7</v>
      </c>
    </row>
    <row r="29" spans="2:31" ht="13.5" customHeight="1" thickBot="1">
      <c r="B29" s="65" t="s">
        <v>22</v>
      </c>
      <c r="C29" s="66"/>
      <c r="D29" s="67"/>
      <c r="F29" s="63">
        <f>IF($AE$29*100/VBA!$V$50&gt;=5,"X","")</f>
      </c>
      <c r="G29" s="64">
        <f>IF($AE$29*100/VBA!$V$50&gt;=10,"X","")</f>
      </c>
      <c r="H29" s="64">
        <f>IF($AE$29*100/VBA!$V$50&gt;=15,"X","")</f>
      </c>
      <c r="I29" s="64">
        <f>IF($AE$29*100/VBA!$V$50&gt;=20,"X","")</f>
      </c>
      <c r="J29" s="64">
        <f>IF($AE$29*100/VBA!$V$50&gt;=25,"X","")</f>
      </c>
      <c r="K29" s="64">
        <f>IF($AE$29*100/VBA!$V$50&gt;=30,"X","")</f>
      </c>
      <c r="L29" s="64">
        <f>IF($AE$29*100/VBA!$V$50&gt;=35,"X","")</f>
      </c>
      <c r="M29" s="64">
        <f>IF($AE$29*100/VBA!$V$50&gt;=40,"X","")</f>
      </c>
      <c r="N29" s="64">
        <f>IF($AE$29*100/VBA!$V$50&gt;=45,"X","")</f>
      </c>
      <c r="O29" s="93">
        <f>IF($AE$29*100/VBA!$V$50&gt;=50,"X","")</f>
      </c>
      <c r="P29" s="96">
        <f>IF($AE$29*100/VBA!$V$50&gt;=55,"X","")</f>
      </c>
      <c r="Q29" s="64">
        <f>IF($AE$29*100/VBA!$V$50&gt;=60,"X","")</f>
      </c>
      <c r="R29" s="64">
        <f>IF($AE$29*100/VBA!$V$50&gt;=65,"X","")</f>
      </c>
      <c r="S29" s="64">
        <f>IF($AE$29*100/VBA!$V$50&gt;=70,"X","")</f>
      </c>
      <c r="T29" s="64">
        <f>IF($AE$29*100/VBA!$V$50&gt;=75,"X","")</f>
      </c>
      <c r="U29" s="64">
        <f>IF($AE$29*100/VBA!$V$50&gt;=80,"X","")</f>
      </c>
      <c r="V29" s="64">
        <f>IF($AE$29*100/VBA!$V$50&gt;=85,"X","")</f>
      </c>
      <c r="W29" s="64">
        <f>IF($AE$29*100/VBA!$V$50&gt;=90,"X","")</f>
      </c>
      <c r="X29" s="64">
        <f>IF($AE$29*100/VBA!$V$50&gt;=95,"X","")</f>
      </c>
      <c r="Y29" s="93">
        <f>IF($AE$29*100/VBA!$V$50=100,"X","")</f>
      </c>
      <c r="AA29" s="103"/>
      <c r="AB29" s="6" t="s">
        <v>10</v>
      </c>
      <c r="AC29" s="104"/>
      <c r="AE29" s="23">
        <f>W2</f>
        <v>0</v>
      </c>
    </row>
    <row r="30" spans="27:40" ht="13.5" customHeight="1" thickBot="1">
      <c r="AA30" s="103"/>
      <c r="AB30" s="11"/>
      <c r="AC30" s="104"/>
      <c r="AJ30" s="22">
        <v>5</v>
      </c>
      <c r="AL30" s="79" t="s">
        <v>7</v>
      </c>
      <c r="AM30" s="81" t="s">
        <v>7</v>
      </c>
      <c r="AN30" s="80" t="s">
        <v>7</v>
      </c>
    </row>
    <row r="31" spans="2:31" ht="13.5" customHeight="1" thickBot="1">
      <c r="B31" s="72" t="s">
        <v>24</v>
      </c>
      <c r="C31" s="73"/>
      <c r="D31" s="74"/>
      <c r="F31" s="63">
        <f>IF($AE$31*100/400&gt;=5,"X","")</f>
      </c>
      <c r="G31" s="64">
        <f>IF($AE$31*100/400&gt;=10,"X","")</f>
      </c>
      <c r="H31" s="64">
        <f>IF($AE$31*100/400&gt;=15,"X","")</f>
      </c>
      <c r="I31" s="64">
        <f>IF($AE$31*100/400&gt;=20,"X","")</f>
      </c>
      <c r="J31" s="64">
        <f>IF($AE$31*100/400&gt;=25,"X","")</f>
      </c>
      <c r="K31" s="64">
        <f>IF($AE$31*100/400&gt;=30,"X","")</f>
      </c>
      <c r="L31" s="64">
        <f>IF($AE$31*100/400&gt;=35,"X","")</f>
      </c>
      <c r="M31" s="64">
        <f>IF($AE$31*100/400&gt;=40,"X","")</f>
      </c>
      <c r="N31" s="64">
        <f>IF($AE$31*100/400&gt;=45,"X","")</f>
      </c>
      <c r="O31" s="93">
        <f>IF($AE$31*100/400&gt;=50,"X","")</f>
      </c>
      <c r="P31" s="96">
        <f>IF($AE$31*100/400&gt;=55,"X","")</f>
      </c>
      <c r="Q31" s="64">
        <f>IF($AE$31*100/400&gt;=60,"X","")</f>
      </c>
      <c r="R31" s="64">
        <f>IF($AE$31*100/400&gt;=65,"X","")</f>
      </c>
      <c r="S31" s="64">
        <f>IF($AE$31*100/400&gt;=70,"X","")</f>
      </c>
      <c r="T31" s="64">
        <f>IF($AE$31*100/400&gt;=75,"X","")</f>
      </c>
      <c r="U31" s="64">
        <f>IF($AE$31*100/400&gt;=80,"X","")</f>
      </c>
      <c r="V31" s="64">
        <f>IF($AE$31*100/400&gt;=85,"X","")</f>
      </c>
      <c r="W31" s="64">
        <f>IF($AE$31*100/400&gt;=90,"X","")</f>
      </c>
      <c r="X31" s="64">
        <f>IF($AE$31*100/400&gt;=95,"X","")</f>
      </c>
      <c r="Y31" s="93">
        <f>IF($AE$31*100/400=100,"X","")</f>
      </c>
      <c r="AA31" s="103"/>
      <c r="AB31" s="6" t="s">
        <v>15</v>
      </c>
      <c r="AC31" s="104"/>
      <c r="AE31" s="75">
        <f>V2</f>
        <v>0</v>
      </c>
    </row>
    <row r="32" spans="27:41" ht="13.5" customHeight="1" thickBot="1">
      <c r="AA32" s="105"/>
      <c r="AB32" s="106"/>
      <c r="AC32" s="107"/>
      <c r="AJ32" s="22">
        <v>3</v>
      </c>
      <c r="AL32" s="79" t="s">
        <v>7</v>
      </c>
      <c r="AM32" s="81" t="s">
        <v>7</v>
      </c>
      <c r="AN32" s="81" t="s">
        <v>7</v>
      </c>
      <c r="AO32" s="80" t="s">
        <v>7</v>
      </c>
    </row>
    <row r="33" spans="6:25" ht="13.5" customHeight="1">
      <c r="F33">
        <v>5</v>
      </c>
      <c r="G33">
        <v>10</v>
      </c>
      <c r="H33">
        <v>15</v>
      </c>
      <c r="I33">
        <v>20</v>
      </c>
      <c r="J33">
        <v>25</v>
      </c>
      <c r="K33">
        <v>30</v>
      </c>
      <c r="L33">
        <v>35</v>
      </c>
      <c r="M33">
        <v>40</v>
      </c>
      <c r="N33">
        <v>45</v>
      </c>
      <c r="O33">
        <v>50</v>
      </c>
      <c r="P33">
        <v>55</v>
      </c>
      <c r="Q33">
        <v>60</v>
      </c>
      <c r="R33">
        <v>65</v>
      </c>
      <c r="S33">
        <v>70</v>
      </c>
      <c r="T33">
        <v>75</v>
      </c>
      <c r="U33">
        <v>80</v>
      </c>
      <c r="V33">
        <v>85</v>
      </c>
      <c r="W33">
        <v>90</v>
      </c>
      <c r="X33">
        <v>95</v>
      </c>
      <c r="Y33">
        <v>100</v>
      </c>
    </row>
  </sheetData>
  <conditionalFormatting sqref="AB27 AB31 AB29 B5:U24">
    <cfRule type="cellIs" priority="1" dxfId="0" operator="equal" stopIfTrue="1">
      <formula>"X"</formula>
    </cfRule>
    <cfRule type="cellIs" priority="2" dxfId="1" operator="equal" stopIfTrue="1">
      <formula>"H"</formula>
    </cfRule>
    <cfRule type="cellIs" priority="3" dxfId="2" operator="equal" stopIfTrue="1">
      <formula>"O"</formula>
    </cfRule>
  </conditionalFormatting>
  <conditionalFormatting sqref="W5:AP24">
    <cfRule type="cellIs" priority="4" dxfId="2" operator="equal" stopIfTrue="1">
      <formula>"O"</formula>
    </cfRule>
    <cfRule type="cellIs" priority="5" dxfId="0" operator="equal" stopIfTrue="1">
      <formula>"X"</formula>
    </cfRule>
  </conditionalFormatting>
  <conditionalFormatting sqref="V27:AA27 AC27:AD27">
    <cfRule type="cellIs" priority="6" dxfId="3" operator="equal" stopIfTrue="1">
      <formula>"X"</formula>
    </cfRule>
  </conditionalFormatting>
  <conditionalFormatting sqref="AE31 F31:Y31">
    <cfRule type="cellIs" priority="7" dxfId="4" operator="equal" stopIfTrue="1">
      <formula>"X"</formula>
    </cfRule>
  </conditionalFormatting>
  <conditionalFormatting sqref="F29:Y29">
    <cfRule type="cellIs" priority="8" dxfId="5" operator="equal" stopIfTrue="1">
      <formula>"X"</formula>
    </cfRule>
  </conditionalFormatting>
  <conditionalFormatting sqref="F27:O27">
    <cfRule type="cellIs" priority="9" dxfId="6" operator="equal" stopIfTrue="1">
      <formula>"X"</formula>
    </cfRule>
  </conditionalFormatting>
  <conditionalFormatting sqref="P27:U27">
    <cfRule type="cellIs" priority="10" dxfId="0" operator="equal" stopIfTrue="1">
      <formula>"X"</formula>
    </cfRule>
  </conditionalFormatting>
  <conditionalFormatting sqref="A1">
    <cfRule type="cellIs" priority="11" dxfId="5" operator="equal" stopIfTrue="1">
      <formula>"ДА"</formula>
    </cfRule>
    <cfRule type="cellIs" priority="12" dxfId="3" operator="equal" stopIfTrue="1">
      <formula>"НЕТ"</formula>
    </cfRule>
  </conditionalFormatting>
  <dataValidations count="7">
    <dataValidation allowBlank="1" showInputMessage="1" showErrorMessage="1" promptTitle="Игрушка &quot;Морской Бой&quot;" prompt="&#10;Правила просты:&#10;&#10;Сделайте двойной щелчок мышой на правой панели&#10;Слева   ваши кораблики&#10;Справа ваши выстрелы и попадания&#10;Задача - опередить противника&#10;Внизу - панель управления&#10;Короче, смотрите комментарии к ячейкам&#10;&#10;И пусть ваша жизнь не будет скучна !!!" sqref="Q2"/>
    <dataValidation type="list" allowBlank="1" showInputMessage="1" showErrorMessage="1" sqref="AJ26">
      <formula1>X</formula1>
    </dataValidation>
    <dataValidation type="list" allowBlank="1" showInputMessage="1" showErrorMessage="1" sqref="AJ28">
      <formula1>XX</formula1>
    </dataValidation>
    <dataValidation type="list" allowBlank="1" showInputMessage="1" showErrorMessage="1" sqref="AJ30">
      <formula1>XXX</formula1>
    </dataValidation>
    <dataValidation type="list" allowBlank="1" showInputMessage="1" showErrorMessage="1" sqref="AJ32">
      <formula1>XXXX</formula1>
    </dataValidation>
    <dataValidation type="list" allowBlank="1" showInputMessage="1" showErrorMessage="1" sqref="A1">
      <formula1>"ДА,НЕТ"</formula1>
    </dataValidation>
    <dataValidation allowBlank="1" showErrorMessage="1" promptTitle="Игрушка &quot;Морской Бой&quot;" prompt="&#10;Правила просты:&#10;&#10;Слева   ваши кораблики&#10;Справа ваши выстрелы и попадания&#10;Задача - опередить противника&#10;&#10;Внизу - панель управления&#10;Короче, смотрите комментарии к ячейкам&#10;&#10;И пусть ваша жизнь не будет скучна !!!" sqref="D2"/>
  </dataValidations>
  <printOptions/>
  <pageMargins left="0.1968503937007874" right="0.1968503937007874" top="0.1968503937007874" bottom="0.1968503937007874" header="0.5118110236220472" footer="0.5118110236220472"/>
  <pageSetup fitToHeight="3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53"/>
  </sheetPr>
  <dimension ref="A1:BW51"/>
  <sheetViews>
    <sheetView zoomScale="85" zoomScaleNormal="85" workbookViewId="0" topLeftCell="BB1">
      <selection activeCell="A1" sqref="A1"/>
    </sheetView>
  </sheetViews>
  <sheetFormatPr defaultColWidth="9.00390625" defaultRowHeight="13.5" customHeight="1"/>
  <cols>
    <col min="1" max="52" width="3.25390625" style="0" customWidth="1"/>
    <col min="53" max="75" width="9.25390625" style="0" customWidth="1"/>
    <col min="76" max="16384" width="3.25390625" style="0" customWidth="1"/>
  </cols>
  <sheetData>
    <row r="1" spans="1:75" ht="13.5" customHeight="1" thickBot="1">
      <c r="A1">
        <v>3</v>
      </c>
      <c r="U1" s="11"/>
      <c r="V1" s="11"/>
      <c r="BA1" s="110"/>
      <c r="BB1" s="111"/>
      <c r="BC1" s="111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0"/>
    </row>
    <row r="2" spans="21:75" ht="13.5" customHeight="1" thickBot="1">
      <c r="U2" s="11"/>
      <c r="V2" s="11"/>
      <c r="W2" s="15">
        <v>19</v>
      </c>
      <c r="BA2" s="110"/>
      <c r="BB2" s="111"/>
      <c r="BC2" s="111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0"/>
    </row>
    <row r="3" spans="53:75" ht="13.5" customHeight="1">
      <c r="BA3" s="110"/>
      <c r="BB3" s="111"/>
      <c r="BC3" s="111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0"/>
    </row>
    <row r="4" spans="2:75" ht="13.5" customHeight="1" thickBot="1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21</v>
      </c>
      <c r="J4" s="1" t="s">
        <v>8</v>
      </c>
      <c r="K4" s="1" t="s">
        <v>9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  <c r="W4" s="1" t="s">
        <v>0</v>
      </c>
      <c r="X4" s="1" t="s">
        <v>1</v>
      </c>
      <c r="Y4" s="1" t="s">
        <v>2</v>
      </c>
      <c r="Z4" s="1" t="s">
        <v>3</v>
      </c>
      <c r="AA4" s="1" t="s">
        <v>4</v>
      </c>
      <c r="AB4" s="1" t="s">
        <v>5</v>
      </c>
      <c r="AC4" s="1" t="s">
        <v>6</v>
      </c>
      <c r="AD4" s="1" t="s">
        <v>21</v>
      </c>
      <c r="AE4" s="1" t="s">
        <v>8</v>
      </c>
      <c r="AF4" s="1" t="s">
        <v>9</v>
      </c>
      <c r="AG4" s="1" t="s">
        <v>11</v>
      </c>
      <c r="AH4" s="1" t="s">
        <v>12</v>
      </c>
      <c r="AI4" s="1" t="s">
        <v>13</v>
      </c>
      <c r="AJ4" s="1" t="s">
        <v>14</v>
      </c>
      <c r="AK4" s="1" t="s">
        <v>15</v>
      </c>
      <c r="AL4" s="1" t="s">
        <v>16</v>
      </c>
      <c r="AM4" s="1" t="s">
        <v>17</v>
      </c>
      <c r="AN4" s="1" t="s">
        <v>18</v>
      </c>
      <c r="AO4" s="1" t="s">
        <v>19</v>
      </c>
      <c r="AP4" s="1" t="s">
        <v>20</v>
      </c>
      <c r="BA4" s="110"/>
      <c r="BB4" s="111"/>
      <c r="BC4" s="111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0"/>
    </row>
    <row r="5" spans="1:75" ht="13.5" customHeight="1">
      <c r="A5" s="1">
        <v>1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1">
        <v>1</v>
      </c>
      <c r="W5" s="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4"/>
      <c r="AQ5" s="1">
        <v>1</v>
      </c>
      <c r="BA5" s="110"/>
      <c r="BB5" s="111"/>
      <c r="BC5" s="111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0"/>
    </row>
    <row r="6" spans="1:75" ht="13.5" customHeight="1">
      <c r="A6" s="1">
        <v>2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/>
      <c r="V6" s="1">
        <v>2</v>
      </c>
      <c r="W6" s="5"/>
      <c r="X6" s="6"/>
      <c r="Y6" s="6"/>
      <c r="Z6" s="6" t="s">
        <v>7</v>
      </c>
      <c r="AA6" s="6"/>
      <c r="AB6" s="6" t="s">
        <v>7</v>
      </c>
      <c r="AC6" s="6" t="s">
        <v>7</v>
      </c>
      <c r="AD6" s="6"/>
      <c r="AE6" s="6"/>
      <c r="AF6" s="6"/>
      <c r="AG6" s="6"/>
      <c r="AH6" s="6"/>
      <c r="AI6" s="6"/>
      <c r="AJ6" s="6" t="s">
        <v>7</v>
      </c>
      <c r="AK6" s="6" t="s">
        <v>7</v>
      </c>
      <c r="AL6" s="6" t="s">
        <v>7</v>
      </c>
      <c r="AM6" s="6"/>
      <c r="AN6" s="6"/>
      <c r="AO6" s="6"/>
      <c r="AP6" s="7"/>
      <c r="AQ6" s="1">
        <v>2</v>
      </c>
      <c r="BA6" s="110"/>
      <c r="BB6" s="111"/>
      <c r="BC6" s="111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0"/>
    </row>
    <row r="7" spans="1:75" ht="13.5" customHeight="1">
      <c r="A7" s="1">
        <v>3</v>
      </c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  <c r="V7" s="1">
        <v>3</v>
      </c>
      <c r="W7" s="5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1">
        <v>3</v>
      </c>
      <c r="BA7" s="110"/>
      <c r="BB7" s="111"/>
      <c r="BC7" s="111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0"/>
    </row>
    <row r="8" spans="1:75" ht="13.5" customHeight="1">
      <c r="A8" s="1">
        <v>4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7"/>
      <c r="V8" s="1">
        <v>4</v>
      </c>
      <c r="W8" s="5"/>
      <c r="X8" s="6"/>
      <c r="Y8" s="6"/>
      <c r="Z8" s="6"/>
      <c r="AA8" s="6" t="s">
        <v>7</v>
      </c>
      <c r="AB8" s="6" t="s">
        <v>7</v>
      </c>
      <c r="AC8" s="6"/>
      <c r="AD8" s="6"/>
      <c r="AE8" s="6" t="s">
        <v>7</v>
      </c>
      <c r="AF8" s="6" t="s">
        <v>7</v>
      </c>
      <c r="AG8" s="6" t="s">
        <v>7</v>
      </c>
      <c r="AH8" s="6"/>
      <c r="AI8" s="6"/>
      <c r="AJ8" s="6"/>
      <c r="AK8" s="6"/>
      <c r="AL8" s="6"/>
      <c r="AM8" s="6"/>
      <c r="AN8" s="6"/>
      <c r="AO8" s="6"/>
      <c r="AP8" s="7"/>
      <c r="AQ8" s="1">
        <v>4</v>
      </c>
      <c r="BA8" s="110"/>
      <c r="BB8" s="111"/>
      <c r="BC8" s="111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0"/>
    </row>
    <row r="9" spans="1:75" ht="13.5" customHeight="1">
      <c r="A9" s="1">
        <v>5</v>
      </c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1">
        <v>5</v>
      </c>
      <c r="W9" s="5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 t="s">
        <v>7</v>
      </c>
      <c r="AP9" s="7"/>
      <c r="AQ9" s="1">
        <v>5</v>
      </c>
      <c r="BA9" s="110"/>
      <c r="BB9" s="111"/>
      <c r="BC9" s="111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0"/>
    </row>
    <row r="10" spans="1:75" ht="13.5" customHeight="1">
      <c r="A10" s="1">
        <v>6</v>
      </c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  <c r="V10" s="1">
        <v>6</v>
      </c>
      <c r="W10" s="5"/>
      <c r="X10" s="6" t="s">
        <v>7</v>
      </c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 t="s">
        <v>7</v>
      </c>
      <c r="AP10" s="7"/>
      <c r="AQ10" s="1">
        <v>6</v>
      </c>
      <c r="BA10" s="110"/>
      <c r="BB10" s="111"/>
      <c r="BC10" s="111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0"/>
    </row>
    <row r="11" spans="1:75" ht="13.5" customHeight="1">
      <c r="A11" s="1">
        <v>7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1">
        <v>7</v>
      </c>
      <c r="W11" s="5"/>
      <c r="X11" s="6" t="s">
        <v>7</v>
      </c>
      <c r="Y11" s="6"/>
      <c r="Z11" s="6"/>
      <c r="AA11" s="6"/>
      <c r="AB11" s="6"/>
      <c r="AC11" s="6"/>
      <c r="AD11" s="6"/>
      <c r="AE11" s="6"/>
      <c r="AF11" s="6"/>
      <c r="AG11" s="6" t="s">
        <v>7</v>
      </c>
      <c r="AH11" s="6" t="s">
        <v>7</v>
      </c>
      <c r="AI11" s="6" t="s">
        <v>7</v>
      </c>
      <c r="AJ11" s="6"/>
      <c r="AK11" s="6" t="s">
        <v>7</v>
      </c>
      <c r="AL11" s="6" t="s">
        <v>7</v>
      </c>
      <c r="AM11" s="6"/>
      <c r="AN11" s="6"/>
      <c r="AO11" s="6" t="s">
        <v>7</v>
      </c>
      <c r="AP11" s="7"/>
      <c r="AQ11" s="1">
        <v>7</v>
      </c>
      <c r="BA11" s="110"/>
      <c r="BB11" s="111"/>
      <c r="BC11" s="111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0"/>
    </row>
    <row r="12" spans="1:75" ht="13.5" customHeight="1">
      <c r="A12" s="1">
        <v>8</v>
      </c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1">
        <v>8</v>
      </c>
      <c r="W12" s="5"/>
      <c r="X12" s="6" t="s">
        <v>7</v>
      </c>
      <c r="Y12" s="6"/>
      <c r="Z12" s="6" t="s">
        <v>7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 t="s">
        <v>7</v>
      </c>
      <c r="AP12" s="7"/>
      <c r="AQ12" s="1">
        <v>8</v>
      </c>
      <c r="BA12" s="110"/>
      <c r="BB12" s="111"/>
      <c r="BC12" s="111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0"/>
    </row>
    <row r="13" spans="1:75" ht="13.5" customHeight="1">
      <c r="A13" s="1">
        <v>9</v>
      </c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1">
        <v>9</v>
      </c>
      <c r="W13" s="5"/>
      <c r="X13" s="6" t="s">
        <v>7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7"/>
      <c r="AQ13" s="1">
        <v>9</v>
      </c>
      <c r="BA13" s="110"/>
      <c r="BB13" s="111"/>
      <c r="BC13" s="111"/>
      <c r="BD13" s="112"/>
      <c r="BE13" s="112"/>
      <c r="BF13" s="112"/>
      <c r="BG13" s="112"/>
      <c r="BH13" s="112"/>
      <c r="BI13" s="112"/>
      <c r="BJ13" s="113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0"/>
    </row>
    <row r="14" spans="1:75" ht="13.5" customHeight="1">
      <c r="A14" s="1">
        <v>10</v>
      </c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1">
        <v>10</v>
      </c>
      <c r="W14" s="5"/>
      <c r="X14" s="6"/>
      <c r="Y14" s="6"/>
      <c r="Z14" s="6"/>
      <c r="AA14" s="6"/>
      <c r="AB14" s="6"/>
      <c r="AC14" s="6"/>
      <c r="AD14" s="6" t="s">
        <v>7</v>
      </c>
      <c r="AE14" s="6"/>
      <c r="AF14" s="6"/>
      <c r="AG14" s="6"/>
      <c r="AH14" s="6"/>
      <c r="AI14" s="6"/>
      <c r="AJ14" s="6"/>
      <c r="AK14" s="6"/>
      <c r="AL14" s="6" t="s">
        <v>7</v>
      </c>
      <c r="AM14" s="6" t="s">
        <v>7</v>
      </c>
      <c r="AN14" s="6" t="s">
        <v>7</v>
      </c>
      <c r="AO14" s="6"/>
      <c r="AP14" s="7"/>
      <c r="AQ14" s="1">
        <v>10</v>
      </c>
      <c r="BA14" s="110"/>
      <c r="BB14" s="111"/>
      <c r="BC14" s="111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0"/>
    </row>
    <row r="15" spans="1:75" ht="13.5" customHeight="1">
      <c r="A15" s="1">
        <v>11</v>
      </c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1">
        <v>11</v>
      </c>
      <c r="W15" s="5"/>
      <c r="X15" s="6"/>
      <c r="Y15" s="6"/>
      <c r="Z15" s="6"/>
      <c r="AA15" s="6"/>
      <c r="AB15" s="6"/>
      <c r="AC15" s="6"/>
      <c r="AD15" s="6"/>
      <c r="AE15" s="6"/>
      <c r="AF15" s="6"/>
      <c r="AG15" s="6" t="s">
        <v>7</v>
      </c>
      <c r="AH15" s="6" t="s">
        <v>7</v>
      </c>
      <c r="AI15" s="6"/>
      <c r="AJ15" s="6"/>
      <c r="AK15" s="6"/>
      <c r="AL15" s="6"/>
      <c r="AM15" s="6"/>
      <c r="AN15" s="6"/>
      <c r="AO15" s="6"/>
      <c r="AP15" s="7"/>
      <c r="AQ15" s="1">
        <v>11</v>
      </c>
      <c r="BA15" s="110"/>
      <c r="BB15" s="111"/>
      <c r="BC15" s="111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0"/>
    </row>
    <row r="16" spans="1:75" ht="13.5" customHeight="1">
      <c r="A16" s="1">
        <v>12</v>
      </c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1">
        <v>12</v>
      </c>
      <c r="W16" s="5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7"/>
      <c r="AQ16" s="1">
        <v>12</v>
      </c>
      <c r="BA16" s="110"/>
      <c r="BB16" s="111"/>
      <c r="BC16" s="111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0"/>
    </row>
    <row r="17" spans="1:75" ht="13.5" customHeight="1">
      <c r="A17" s="1">
        <v>13</v>
      </c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1">
        <v>13</v>
      </c>
      <c r="W17" s="5"/>
      <c r="X17" s="6"/>
      <c r="Y17" s="6"/>
      <c r="Z17" s="6" t="s">
        <v>7</v>
      </c>
      <c r="AA17" s="6"/>
      <c r="AB17" s="6" t="s">
        <v>7</v>
      </c>
      <c r="AC17" s="6"/>
      <c r="AD17" s="6"/>
      <c r="AE17" s="6"/>
      <c r="AF17" s="6"/>
      <c r="AG17" s="6"/>
      <c r="AH17" s="6"/>
      <c r="AI17" s="6" t="s">
        <v>7</v>
      </c>
      <c r="AJ17" s="6"/>
      <c r="AK17" s="6"/>
      <c r="AL17" s="6"/>
      <c r="AM17" s="6"/>
      <c r="AN17" s="6"/>
      <c r="AO17" s="6"/>
      <c r="AP17" s="7"/>
      <c r="AQ17" s="1">
        <v>13</v>
      </c>
      <c r="BA17" s="110"/>
      <c r="BB17" s="111"/>
      <c r="BC17" s="111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0"/>
    </row>
    <row r="18" spans="1:75" ht="13.5" customHeight="1">
      <c r="A18" s="1">
        <v>14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1">
        <v>14</v>
      </c>
      <c r="W18" s="5"/>
      <c r="X18" s="6"/>
      <c r="Y18" s="6"/>
      <c r="Z18" s="6"/>
      <c r="AA18" s="6"/>
      <c r="AB18" s="6"/>
      <c r="AC18" s="6"/>
      <c r="AD18" s="6"/>
      <c r="AE18" s="6" t="s">
        <v>7</v>
      </c>
      <c r="AF18" s="6" t="s">
        <v>7</v>
      </c>
      <c r="AG18" s="6"/>
      <c r="AH18" s="6"/>
      <c r="AI18" s="6"/>
      <c r="AJ18" s="6"/>
      <c r="AK18" s="6" t="s">
        <v>7</v>
      </c>
      <c r="AL18" s="6" t="s">
        <v>7</v>
      </c>
      <c r="AM18" s="6"/>
      <c r="AN18" s="6"/>
      <c r="AO18" s="6"/>
      <c r="AP18" s="7"/>
      <c r="AQ18" s="1">
        <v>14</v>
      </c>
      <c r="BA18" s="110"/>
      <c r="BB18" s="111"/>
      <c r="BC18" s="111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0"/>
    </row>
    <row r="19" spans="1:75" ht="13.5" customHeight="1">
      <c r="A19" s="1">
        <v>15</v>
      </c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1">
        <v>15</v>
      </c>
      <c r="W19" s="5"/>
      <c r="X19" s="6"/>
      <c r="Y19" s="6"/>
      <c r="Z19" s="6"/>
      <c r="AA19" s="6"/>
      <c r="AB19" s="6"/>
      <c r="AC19" s="6" t="s">
        <v>7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7"/>
      <c r="AQ19" s="1">
        <v>15</v>
      </c>
      <c r="BA19" s="110"/>
      <c r="BB19" s="111"/>
      <c r="BC19" s="111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0"/>
    </row>
    <row r="20" spans="1:75" ht="13.5" customHeight="1">
      <c r="A20" s="1">
        <v>16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1">
        <v>16</v>
      </c>
      <c r="W20" s="5"/>
      <c r="X20" s="6"/>
      <c r="Y20" s="6"/>
      <c r="Z20" s="6"/>
      <c r="AA20" s="6"/>
      <c r="AB20" s="6"/>
      <c r="AC20" s="6" t="s">
        <v>7</v>
      </c>
      <c r="AD20" s="6"/>
      <c r="AE20" s="6"/>
      <c r="AF20" s="6" t="s">
        <v>7</v>
      </c>
      <c r="AG20" s="6" t="s">
        <v>7</v>
      </c>
      <c r="AH20" s="6" t="s">
        <v>7</v>
      </c>
      <c r="AI20" s="6"/>
      <c r="AJ20" s="6"/>
      <c r="AK20" s="6" t="s">
        <v>7</v>
      </c>
      <c r="AL20" s="6"/>
      <c r="AM20" s="6"/>
      <c r="AN20" s="6"/>
      <c r="AO20" s="6"/>
      <c r="AP20" s="7"/>
      <c r="AQ20" s="1">
        <v>16</v>
      </c>
      <c r="BA20" s="110"/>
      <c r="BB20" s="111"/>
      <c r="BC20" s="111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0"/>
    </row>
    <row r="21" spans="1:75" ht="13.5" customHeight="1">
      <c r="A21" s="1">
        <v>17</v>
      </c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  <c r="V21" s="1">
        <v>17</v>
      </c>
      <c r="W21" s="5"/>
      <c r="X21" s="6"/>
      <c r="Y21" s="6"/>
      <c r="Z21" s="6"/>
      <c r="AA21" s="6"/>
      <c r="AB21" s="6"/>
      <c r="AC21" s="6" t="s">
        <v>7</v>
      </c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 t="s">
        <v>7</v>
      </c>
      <c r="AO21" s="6"/>
      <c r="AP21" s="7"/>
      <c r="AQ21" s="1">
        <v>17</v>
      </c>
      <c r="BA21" s="110"/>
      <c r="BB21" s="111"/>
      <c r="BC21" s="111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0"/>
    </row>
    <row r="22" spans="1:75" ht="13.5" customHeight="1">
      <c r="A22" s="1">
        <v>18</v>
      </c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1">
        <v>18</v>
      </c>
      <c r="W22" s="5"/>
      <c r="X22" s="6"/>
      <c r="Y22" s="6"/>
      <c r="Z22" s="6"/>
      <c r="AA22" s="6"/>
      <c r="AB22" s="6"/>
      <c r="AC22" s="6" t="s">
        <v>7</v>
      </c>
      <c r="AD22" s="6"/>
      <c r="AE22" s="6"/>
      <c r="AF22" s="6"/>
      <c r="AG22" s="6"/>
      <c r="AH22" s="6"/>
      <c r="AI22" s="6" t="s">
        <v>7</v>
      </c>
      <c r="AJ22" s="6"/>
      <c r="AK22" s="6"/>
      <c r="AL22" s="6"/>
      <c r="AM22" s="6"/>
      <c r="AN22" s="6"/>
      <c r="AO22" s="6"/>
      <c r="AP22" s="7"/>
      <c r="AQ22" s="1">
        <v>18</v>
      </c>
      <c r="BA22" s="110"/>
      <c r="BB22" s="111"/>
      <c r="BC22" s="111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0"/>
    </row>
    <row r="23" spans="1:75" ht="13.5" customHeight="1">
      <c r="A23" s="1">
        <v>19</v>
      </c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1">
        <v>19</v>
      </c>
      <c r="W23" s="5"/>
      <c r="X23" s="6"/>
      <c r="Y23" s="6" t="s">
        <v>7</v>
      </c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 t="s">
        <v>7</v>
      </c>
      <c r="AM23" s="6" t="s">
        <v>7</v>
      </c>
      <c r="AN23" s="6"/>
      <c r="AO23" s="6"/>
      <c r="AP23" s="7"/>
      <c r="AQ23" s="1">
        <v>19</v>
      </c>
      <c r="BA23" s="110"/>
      <c r="BB23" s="111"/>
      <c r="BC23" s="111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0"/>
    </row>
    <row r="24" spans="1:75" ht="13.5" customHeight="1" thickBot="1">
      <c r="A24" s="1">
        <v>20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/>
      <c r="V24" s="1">
        <v>20</v>
      </c>
      <c r="W24" s="8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10"/>
      <c r="AQ24" s="1">
        <v>20</v>
      </c>
      <c r="BA24" s="110"/>
      <c r="BB24" s="111"/>
      <c r="BC24" s="111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0"/>
    </row>
    <row r="25" spans="23:75" ht="13.5" customHeight="1">
      <c r="W25" s="1" t="s">
        <v>0</v>
      </c>
      <c r="X25" s="1" t="s">
        <v>1</v>
      </c>
      <c r="Y25" s="1" t="s">
        <v>2</v>
      </c>
      <c r="Z25" s="1" t="s">
        <v>3</v>
      </c>
      <c r="AA25" s="1" t="s">
        <v>4</v>
      </c>
      <c r="AB25" s="1" t="s">
        <v>5</v>
      </c>
      <c r="AC25" s="1" t="s">
        <v>6</v>
      </c>
      <c r="AD25" s="1" t="s">
        <v>21</v>
      </c>
      <c r="AE25" s="1" t="s">
        <v>8</v>
      </c>
      <c r="AF25" s="1" t="s">
        <v>9</v>
      </c>
      <c r="AG25" s="1" t="s">
        <v>11</v>
      </c>
      <c r="AH25" s="1" t="s">
        <v>12</v>
      </c>
      <c r="AI25" s="1" t="s">
        <v>13</v>
      </c>
      <c r="AJ25" s="1" t="s">
        <v>14</v>
      </c>
      <c r="AK25" s="1" t="s">
        <v>15</v>
      </c>
      <c r="AL25" s="1" t="s">
        <v>16</v>
      </c>
      <c r="AM25" s="1" t="s">
        <v>17</v>
      </c>
      <c r="AN25" s="1" t="s">
        <v>18</v>
      </c>
      <c r="AO25" s="1" t="s">
        <v>19</v>
      </c>
      <c r="AP25" s="1" t="s">
        <v>20</v>
      </c>
      <c r="BA25" s="110"/>
      <c r="BB25" s="111"/>
      <c r="BC25" s="111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0"/>
    </row>
    <row r="26" spans="53:75" ht="13.5" customHeight="1" thickBot="1">
      <c r="BA26" s="110"/>
      <c r="BB26" s="111"/>
      <c r="BC26" s="111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0"/>
    </row>
    <row r="27" spans="1:75" ht="13.5" customHeight="1" thickBot="1">
      <c r="A27">
        <v>1</v>
      </c>
      <c r="C27">
        <v>1</v>
      </c>
      <c r="E27" s="52" t="s">
        <v>7</v>
      </c>
      <c r="BA27" s="110"/>
      <c r="BB27" s="111"/>
      <c r="BC27" s="111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0"/>
    </row>
    <row r="28" spans="16:75" ht="13.5" customHeight="1" thickBot="1">
      <c r="P28" s="24"/>
      <c r="Q28" s="29"/>
      <c r="R28" s="24"/>
      <c r="BA28" s="110"/>
      <c r="BB28" s="111"/>
      <c r="BC28" s="111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0"/>
    </row>
    <row r="29" spans="1:75" ht="13.5" customHeight="1" thickBot="1">
      <c r="A29">
        <v>2</v>
      </c>
      <c r="C29">
        <v>1</v>
      </c>
      <c r="E29" s="52" t="s">
        <v>7</v>
      </c>
      <c r="P29" s="25"/>
      <c r="Q29" s="31" t="s">
        <v>7</v>
      </c>
      <c r="R29" s="27"/>
      <c r="BA29" s="110"/>
      <c r="BB29" s="111"/>
      <c r="BC29" s="111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0"/>
    </row>
    <row r="30" spans="16:75" ht="13.5" customHeight="1" thickBot="1">
      <c r="P30" s="26"/>
      <c r="Q30" s="32" t="s">
        <v>7</v>
      </c>
      <c r="R30" s="28"/>
      <c r="BA30" s="110"/>
      <c r="BB30" s="111"/>
      <c r="BC30" s="111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0"/>
    </row>
    <row r="31" spans="1:75" ht="13.5" customHeight="1" thickBot="1">
      <c r="A31">
        <v>3</v>
      </c>
      <c r="C31">
        <v>1</v>
      </c>
      <c r="E31" s="52" t="s">
        <v>7</v>
      </c>
      <c r="M31" s="24"/>
      <c r="N31" s="36"/>
      <c r="O31" s="37"/>
      <c r="P31" s="38"/>
      <c r="Q31" s="39" t="s">
        <v>7</v>
      </c>
      <c r="R31" s="40"/>
      <c r="S31" s="37"/>
      <c r="T31" s="36"/>
      <c r="U31" s="24"/>
      <c r="BA31" s="110"/>
      <c r="BB31" s="111"/>
      <c r="BC31" s="111"/>
      <c r="BD31" s="114" t="s">
        <v>27</v>
      </c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0"/>
    </row>
    <row r="32" spans="13:75" ht="13.5" customHeight="1" thickBot="1">
      <c r="M32" s="34"/>
      <c r="N32" s="46" t="s">
        <v>7</v>
      </c>
      <c r="O32" s="47" t="s">
        <v>7</v>
      </c>
      <c r="P32" s="48" t="s">
        <v>7</v>
      </c>
      <c r="Q32" s="49" t="s">
        <v>7</v>
      </c>
      <c r="R32" s="50" t="s">
        <v>7</v>
      </c>
      <c r="S32" s="47" t="s">
        <v>7</v>
      </c>
      <c r="T32" s="51" t="s">
        <v>7</v>
      </c>
      <c r="U32" s="35"/>
      <c r="BA32" s="110"/>
      <c r="BB32" s="111"/>
      <c r="BC32" s="111"/>
      <c r="BD32" s="114" t="s">
        <v>28</v>
      </c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0"/>
    </row>
    <row r="33" spans="1:75" ht="13.5" customHeight="1" thickBot="1">
      <c r="A33">
        <v>4</v>
      </c>
      <c r="C33">
        <v>2</v>
      </c>
      <c r="E33" s="53" t="s">
        <v>7</v>
      </c>
      <c r="F33" s="54" t="s">
        <v>7</v>
      </c>
      <c r="M33" s="24"/>
      <c r="N33" s="41"/>
      <c r="O33" s="42"/>
      <c r="P33" s="43"/>
      <c r="Q33" s="44" t="s">
        <v>7</v>
      </c>
      <c r="R33" s="45"/>
      <c r="S33" s="42"/>
      <c r="T33" s="41"/>
      <c r="U33" s="24"/>
      <c r="BA33" s="110"/>
      <c r="BB33" s="111"/>
      <c r="BC33" s="111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0"/>
    </row>
    <row r="34" spans="16:75" ht="13.5" customHeight="1" thickBot="1">
      <c r="P34" s="26"/>
      <c r="Q34" s="32" t="s">
        <v>7</v>
      </c>
      <c r="R34" s="28"/>
      <c r="BA34" s="110"/>
      <c r="BB34" s="111"/>
      <c r="BC34" s="111"/>
      <c r="BD34" s="112"/>
      <c r="BE34" s="115" t="s">
        <v>29</v>
      </c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0"/>
    </row>
    <row r="35" spans="1:75" ht="13.5" customHeight="1" thickBot="1">
      <c r="A35">
        <v>5</v>
      </c>
      <c r="C35">
        <v>2</v>
      </c>
      <c r="E35" s="53" t="s">
        <v>7</v>
      </c>
      <c r="F35" s="54" t="s">
        <v>7</v>
      </c>
      <c r="P35" s="25"/>
      <c r="Q35" s="33" t="s">
        <v>7</v>
      </c>
      <c r="R35" s="27"/>
      <c r="BA35" s="110"/>
      <c r="BB35" s="111"/>
      <c r="BC35" s="111"/>
      <c r="BD35" s="112"/>
      <c r="BE35" s="115" t="s">
        <v>30</v>
      </c>
      <c r="BF35" s="116"/>
      <c r="BG35" s="117"/>
      <c r="BH35" s="117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0"/>
    </row>
    <row r="36" spans="16:75" ht="13.5" customHeight="1" thickBot="1">
      <c r="P36" s="24"/>
      <c r="Q36" s="30"/>
      <c r="R36" s="24"/>
      <c r="BA36" s="110"/>
      <c r="BB36" s="111"/>
      <c r="BC36" s="111"/>
      <c r="BD36" s="112"/>
      <c r="BE36" s="112"/>
      <c r="BF36" s="112"/>
      <c r="BG36" s="117"/>
      <c r="BH36" s="117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0"/>
    </row>
    <row r="37" spans="1:75" ht="13.5" customHeight="1" thickBot="1">
      <c r="A37">
        <v>6</v>
      </c>
      <c r="C37">
        <v>3</v>
      </c>
      <c r="E37" s="53" t="s">
        <v>7</v>
      </c>
      <c r="F37" s="55" t="s">
        <v>7</v>
      </c>
      <c r="G37" s="54" t="s">
        <v>7</v>
      </c>
      <c r="BA37" s="110"/>
      <c r="BB37" s="111"/>
      <c r="BC37" s="111"/>
      <c r="BD37" s="112"/>
      <c r="BE37" s="112"/>
      <c r="BF37" s="112"/>
      <c r="BG37" s="117"/>
      <c r="BH37" s="117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0"/>
    </row>
    <row r="38" spans="53:75" ht="13.5" customHeight="1" thickBot="1">
      <c r="BA38" s="110"/>
      <c r="BB38" s="111"/>
      <c r="BC38" s="111"/>
      <c r="BD38" s="112"/>
      <c r="BE38" s="112"/>
      <c r="BF38" s="112"/>
      <c r="BG38" s="117"/>
      <c r="BH38" s="117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0"/>
    </row>
    <row r="39" spans="1:75" ht="13.5" customHeight="1" thickBot="1">
      <c r="A39">
        <v>7</v>
      </c>
      <c r="C39">
        <v>3</v>
      </c>
      <c r="E39" s="53" t="s">
        <v>7</v>
      </c>
      <c r="F39" s="55" t="s">
        <v>7</v>
      </c>
      <c r="G39" s="54" t="s">
        <v>7</v>
      </c>
      <c r="BA39" s="110"/>
      <c r="BB39" s="111"/>
      <c r="BC39" s="111"/>
      <c r="BD39" s="112"/>
      <c r="BE39" s="112"/>
      <c r="BF39" s="112"/>
      <c r="BG39" s="117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0"/>
    </row>
    <row r="40" spans="53:75" ht="13.5" customHeight="1" thickBot="1">
      <c r="BA40" s="110"/>
      <c r="BB40" s="111"/>
      <c r="BC40" s="111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0"/>
    </row>
    <row r="41" spans="1:75" ht="13.5" customHeight="1" thickBot="1">
      <c r="A41">
        <v>8</v>
      </c>
      <c r="C41">
        <v>3</v>
      </c>
      <c r="E41" s="53" t="s">
        <v>7</v>
      </c>
      <c r="F41" s="55" t="s">
        <v>7</v>
      </c>
      <c r="G41" s="54" t="s">
        <v>7</v>
      </c>
      <c r="BA41" s="110"/>
      <c r="BB41" s="111"/>
      <c r="BC41" s="111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0"/>
    </row>
    <row r="42" spans="53:75" ht="13.5" customHeight="1" thickBot="1">
      <c r="BA42" s="110"/>
      <c r="BB42" s="111"/>
      <c r="BC42" s="111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0"/>
    </row>
    <row r="43" spans="1:75" ht="13.5" customHeight="1" thickBot="1">
      <c r="A43">
        <v>9</v>
      </c>
      <c r="C43">
        <v>4</v>
      </c>
      <c r="E43" s="53" t="s">
        <v>7</v>
      </c>
      <c r="F43" s="55" t="s">
        <v>7</v>
      </c>
      <c r="G43" s="55" t="s">
        <v>7</v>
      </c>
      <c r="H43" s="54" t="s">
        <v>7</v>
      </c>
      <c r="BA43" s="110"/>
      <c r="BB43" s="111"/>
      <c r="BC43" s="111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0"/>
    </row>
    <row r="44" spans="53:75" ht="13.5" customHeight="1" thickBot="1">
      <c r="BA44" s="110"/>
      <c r="BB44" s="111"/>
      <c r="BC44" s="111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0"/>
    </row>
    <row r="45" spans="1:75" ht="13.5" customHeight="1" thickBot="1">
      <c r="A45">
        <v>10</v>
      </c>
      <c r="C45">
        <v>4</v>
      </c>
      <c r="E45" s="53" t="s">
        <v>7</v>
      </c>
      <c r="F45" s="55" t="s">
        <v>7</v>
      </c>
      <c r="G45" s="55" t="s">
        <v>7</v>
      </c>
      <c r="H45" s="54" t="s">
        <v>7</v>
      </c>
      <c r="BA45" s="110"/>
      <c r="BB45" s="111"/>
      <c r="BC45" s="111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0"/>
    </row>
    <row r="46" spans="53:75" ht="13.5" customHeight="1">
      <c r="BA46" s="110"/>
      <c r="BB46" s="111"/>
      <c r="BC46" s="111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0"/>
    </row>
    <row r="47" spans="3:75" ht="13.5" customHeight="1">
      <c r="C47">
        <f>SUM(C27:C45)</f>
        <v>24</v>
      </c>
      <c r="BA47" s="110"/>
      <c r="BB47" s="111"/>
      <c r="BC47" s="111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0"/>
    </row>
    <row r="48" spans="53:75" ht="13.5" customHeight="1">
      <c r="BA48" s="110"/>
      <c r="BB48" s="111"/>
      <c r="BC48" s="111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0"/>
    </row>
    <row r="49" spans="53:75" ht="13.5" customHeight="1">
      <c r="BA49" s="110"/>
      <c r="BB49" s="111"/>
      <c r="BC49" s="111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0"/>
    </row>
    <row r="50" spans="53:75" ht="13.5" customHeight="1">
      <c r="BA50" s="110"/>
      <c r="BB50" s="111"/>
      <c r="BC50" s="111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0"/>
    </row>
    <row r="51" spans="53:75" ht="13.5" customHeight="1">
      <c r="BA51" s="110"/>
      <c r="BB51" s="118"/>
      <c r="BC51" s="118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</row>
  </sheetData>
  <conditionalFormatting sqref="B5:U24">
    <cfRule type="cellIs" priority="1" dxfId="0" operator="equal" stopIfTrue="1">
      <formula>"X"</formula>
    </cfRule>
    <cfRule type="cellIs" priority="2" dxfId="1" operator="equal" stopIfTrue="1">
      <formula>"H"</formula>
    </cfRule>
    <cfRule type="cellIs" priority="3" dxfId="2" operator="equal" stopIfTrue="1">
      <formula>"O"</formula>
    </cfRule>
  </conditionalFormatting>
  <conditionalFormatting sqref="W5:AP24">
    <cfRule type="cellIs" priority="4" dxfId="2" operator="equal" stopIfTrue="1">
      <formula>"O"</formula>
    </cfRule>
    <cfRule type="cellIs" priority="5" dxfId="0" operator="equal" stopIfTrue="1">
      <formula>"X"</formula>
    </cfRule>
    <cfRule type="cellIs" priority="6" dxfId="1" operator="equal" stopIfTrue="1">
      <formula>"H"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4"/>
  </sheetPr>
  <dimension ref="A1:BW65"/>
  <sheetViews>
    <sheetView zoomScale="70" zoomScaleNormal="70" workbookViewId="0" topLeftCell="BB1">
      <selection activeCell="B5" sqref="B5:U24"/>
    </sheetView>
  </sheetViews>
  <sheetFormatPr defaultColWidth="9.00390625" defaultRowHeight="13.5" customHeight="1"/>
  <cols>
    <col min="1" max="52" width="3.25390625" style="0" customWidth="1"/>
    <col min="53" max="75" width="9.25390625" style="0" customWidth="1"/>
    <col min="76" max="16384" width="3.25390625" style="0" customWidth="1"/>
  </cols>
  <sheetData>
    <row r="1" spans="1:75" s="56" customFormat="1" ht="13.5" customHeight="1" thickBot="1">
      <c r="A1" s="58">
        <v>12</v>
      </c>
      <c r="B1" s="59">
        <v>40</v>
      </c>
      <c r="E1" s="58">
        <v>0</v>
      </c>
      <c r="F1" s="60">
        <v>17</v>
      </c>
      <c r="G1" s="59">
        <v>19</v>
      </c>
      <c r="J1" s="57">
        <v>0</v>
      </c>
      <c r="L1" s="56">
        <v>0</v>
      </c>
      <c r="BA1" s="110"/>
      <c r="BB1" s="111"/>
      <c r="BC1" s="111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0"/>
    </row>
    <row r="2" spans="21:75" ht="13.5" customHeight="1" thickBot="1">
      <c r="U2" s="12">
        <f>IF(Fighter!U2=0,"",Fighter!U2)</f>
      </c>
      <c r="V2" s="13">
        <f>IF(Fighter!V2=0,"",Fighter!V2)</f>
      </c>
      <c r="W2" s="14">
        <f>IF(Fighter!W2=0,"",Fighter!W2)</f>
      </c>
      <c r="AR2" s="82">
        <f>Fighter!AJ26*1</f>
        <v>10</v>
      </c>
      <c r="AT2" s="76">
        <v>1</v>
      </c>
      <c r="AX2" s="62">
        <f>IF(AND($U$2&lt;=24,$U$2&gt;=15),"X",IF(AND($U$2&lt;=14,$U$2&gt;=5),"X",IF(AND($U$2&lt;=4,$U$2&gt;=1),"X","")))</f>
      </c>
      <c r="BA2" s="110"/>
      <c r="BB2" s="111"/>
      <c r="BC2" s="111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0"/>
    </row>
    <row r="3" spans="44:75" ht="13.5" customHeight="1">
      <c r="AR3" s="83">
        <f>Fighter!AJ28*2</f>
        <v>14</v>
      </c>
      <c r="AT3" s="77">
        <v>2</v>
      </c>
      <c r="BA3" s="110"/>
      <c r="BB3" s="111"/>
      <c r="BC3" s="111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0"/>
    </row>
    <row r="4" spans="2:75" ht="13.5" customHeight="1" thickBot="1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  <c r="W4" s="1" t="s">
        <v>0</v>
      </c>
      <c r="X4" s="1" t="s">
        <v>1</v>
      </c>
      <c r="Y4" s="1" t="s">
        <v>2</v>
      </c>
      <c r="Z4" s="1" t="s">
        <v>3</v>
      </c>
      <c r="AA4" s="1" t="s">
        <v>4</v>
      </c>
      <c r="AB4" s="1" t="s">
        <v>5</v>
      </c>
      <c r="AC4" s="1" t="s">
        <v>6</v>
      </c>
      <c r="AD4" s="1" t="s">
        <v>7</v>
      </c>
      <c r="AE4" s="1" t="s">
        <v>8</v>
      </c>
      <c r="AF4" s="1" t="s">
        <v>9</v>
      </c>
      <c r="AG4" s="1" t="s">
        <v>11</v>
      </c>
      <c r="AH4" s="1" t="s">
        <v>12</v>
      </c>
      <c r="AI4" s="1" t="s">
        <v>13</v>
      </c>
      <c r="AJ4" s="1" t="s">
        <v>14</v>
      </c>
      <c r="AK4" s="1" t="s">
        <v>15</v>
      </c>
      <c r="AL4" s="1" t="s">
        <v>16</v>
      </c>
      <c r="AM4" s="1" t="s">
        <v>17</v>
      </c>
      <c r="AN4" s="1" t="s">
        <v>18</v>
      </c>
      <c r="AO4" s="1" t="s">
        <v>19</v>
      </c>
      <c r="AP4" s="1" t="s">
        <v>20</v>
      </c>
      <c r="AR4" s="83">
        <f>Fighter!AJ30*3</f>
        <v>15</v>
      </c>
      <c r="AT4" s="77">
        <v>3</v>
      </c>
      <c r="BA4" s="110"/>
      <c r="BB4" s="111"/>
      <c r="BC4" s="111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0"/>
    </row>
    <row r="5" spans="1:75" ht="13.5" customHeight="1" thickBot="1">
      <c r="A5" s="1">
        <v>1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1">
        <f>IF(Fighter!V5=0,"",Fighter!V5)</f>
        <v>1</v>
      </c>
      <c r="W5" s="2">
        <f>IF(Fighter!W5=0,"",Fighter!W5)</f>
      </c>
      <c r="X5" s="3">
        <f>IF(Fighter!X5=0,"",Fighter!X5)</f>
      </c>
      <c r="Y5" s="3">
        <f>IF(Fighter!Y5=0,"",Fighter!Y5)</f>
      </c>
      <c r="Z5" s="3">
        <f>IF(Fighter!Z5=0,"",Fighter!Z5)</f>
      </c>
      <c r="AA5" s="3">
        <f>IF(Fighter!AA5=0,"",Fighter!AA5)</f>
      </c>
      <c r="AB5" s="3">
        <f>IF(Fighter!AB5=0,"",Fighter!AB5)</f>
      </c>
      <c r="AC5" s="3">
        <f>IF(Fighter!AC5=0,"",Fighter!AC5)</f>
      </c>
      <c r="AD5" s="3">
        <f>IF(Fighter!AD5=0,"",Fighter!AD5)</f>
      </c>
      <c r="AE5" s="3">
        <f>IF(Fighter!AE5=0,"",Fighter!AE5)</f>
      </c>
      <c r="AF5" s="3">
        <f>IF(Fighter!AF5=0,"",Fighter!AF5)</f>
      </c>
      <c r="AG5" s="3">
        <f>IF(Fighter!AG5=0,"",Fighter!AG5)</f>
      </c>
      <c r="AH5" s="3">
        <f>IF(Fighter!AH5=0,"",Fighter!AH5)</f>
      </c>
      <c r="AI5" s="3">
        <f>IF(Fighter!AI5=0,"",Fighter!AI5)</f>
      </c>
      <c r="AJ5" s="3">
        <f>IF(Fighter!AJ5=0,"",Fighter!AJ5)</f>
      </c>
      <c r="AK5" s="3">
        <f>IF(Fighter!AK5=0,"",Fighter!AK5)</f>
      </c>
      <c r="AL5" s="3">
        <f>IF(Fighter!AL5=0,"",Fighter!AL5)</f>
      </c>
      <c r="AM5" s="3">
        <f>IF(Fighter!AM5=0,"",Fighter!AM5)</f>
      </c>
      <c r="AN5" s="3">
        <f>IF(Fighter!AN5=0,"",Fighter!AN5)</f>
      </c>
      <c r="AO5" s="3">
        <f>IF(Fighter!AO5=0,"",Fighter!AO5)</f>
      </c>
      <c r="AP5" s="4">
        <f>IF(Fighter!AP5=0,"",Fighter!AP5)</f>
      </c>
      <c r="AR5" s="84">
        <f>Fighter!AJ32*4</f>
        <v>12</v>
      </c>
      <c r="AT5" s="77">
        <v>4</v>
      </c>
      <c r="BA5" s="110"/>
      <c r="BB5" s="111"/>
      <c r="BC5" s="111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0"/>
    </row>
    <row r="6" spans="1:75" ht="13.5" customHeight="1" thickBot="1">
      <c r="A6" s="1">
        <v>2</v>
      </c>
      <c r="B6" s="5"/>
      <c r="C6" s="6" t="s">
        <v>7</v>
      </c>
      <c r="D6" s="6"/>
      <c r="E6" s="6" t="s">
        <v>15</v>
      </c>
      <c r="F6" s="6"/>
      <c r="G6" s="6"/>
      <c r="H6" s="6" t="s">
        <v>15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 t="s">
        <v>15</v>
      </c>
      <c r="V6" s="1">
        <v>2</v>
      </c>
      <c r="W6" s="5">
        <f>IF(Fighter!W6=0,"",Fighter!W6)</f>
      </c>
      <c r="X6" s="6">
        <f>IF(Fighter!X6=0,"",Fighter!X6)</f>
      </c>
      <c r="Y6" s="6">
        <f>IF(Fighter!Y6=0,"",Fighter!Y6)</f>
      </c>
      <c r="Z6" s="6">
        <f>IF(Fighter!Z6=0,"",Fighter!Z6)</f>
      </c>
      <c r="AA6" s="6">
        <f>IF(Fighter!AA6=0,"",Fighter!AA6)</f>
      </c>
      <c r="AB6" s="6">
        <f>IF(Fighter!AB6=0,"",Fighter!AB6)</f>
      </c>
      <c r="AC6" s="6">
        <f>IF(Fighter!AC6=0,"",Fighter!AC6)</f>
      </c>
      <c r="AD6" s="6">
        <f>IF(Fighter!AD6=0,"",Fighter!AD6)</f>
      </c>
      <c r="AE6" s="6">
        <f>IF(Fighter!AE6=0,"",Fighter!AE6)</f>
      </c>
      <c r="AF6" s="6">
        <f>IF(Fighter!AF6=0,"",Fighter!AF6)</f>
      </c>
      <c r="AG6" s="6">
        <f>IF(Fighter!AG6=0,"",Fighter!AG6)</f>
      </c>
      <c r="AH6" s="6">
        <f>IF(Fighter!AH6=0,"",Fighter!AH6)</f>
      </c>
      <c r="AI6" s="6">
        <f>IF(Fighter!AI6=0,"",Fighter!AI6)</f>
      </c>
      <c r="AJ6" s="6">
        <f>IF(Fighter!AJ6=0,"",Fighter!AJ6)</f>
      </c>
      <c r="AK6" s="6">
        <f>IF(Fighter!AK6=0,"",Fighter!AK6)</f>
      </c>
      <c r="AL6" s="6">
        <f>IF(Fighter!AL6=0,"",Fighter!AL6)</f>
      </c>
      <c r="AM6" s="6">
        <f>IF(Fighter!AM6=0,"",Fighter!AM6)</f>
      </c>
      <c r="AN6" s="6">
        <f>IF(Fighter!AN6=0,"",Fighter!AN6)</f>
      </c>
      <c r="AO6" s="6">
        <f>IF(Fighter!AO6=0,"",Fighter!AO6)</f>
      </c>
      <c r="AP6" s="7">
        <f>IF(Fighter!AP6=0,"",Fighter!AP6)</f>
      </c>
      <c r="AR6" s="85">
        <f>SUM(AR2:AR5)</f>
        <v>51</v>
      </c>
      <c r="AT6" s="77">
        <v>5</v>
      </c>
      <c r="BA6" s="110"/>
      <c r="BB6" s="111"/>
      <c r="BC6" s="111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0"/>
    </row>
    <row r="7" spans="1:75" ht="13.5" customHeight="1">
      <c r="A7" s="1">
        <v>3</v>
      </c>
      <c r="B7" s="5"/>
      <c r="C7" s="6" t="s">
        <v>7</v>
      </c>
      <c r="D7" s="6"/>
      <c r="E7" s="6"/>
      <c r="F7" s="6"/>
      <c r="G7" s="6" t="s">
        <v>15</v>
      </c>
      <c r="H7" s="6"/>
      <c r="I7" s="6"/>
      <c r="J7" s="6"/>
      <c r="K7" s="6"/>
      <c r="L7" s="6"/>
      <c r="M7" s="6"/>
      <c r="N7" s="6"/>
      <c r="O7" s="6"/>
      <c r="P7" s="6" t="s">
        <v>7</v>
      </c>
      <c r="Q7" s="6" t="s">
        <v>7</v>
      </c>
      <c r="R7" s="6" t="s">
        <v>7</v>
      </c>
      <c r="S7" s="6"/>
      <c r="T7" s="6"/>
      <c r="U7" s="7"/>
      <c r="V7" s="1">
        <v>3</v>
      </c>
      <c r="W7" s="5">
        <f>IF(Fighter!W7=0,"",Fighter!W7)</f>
      </c>
      <c r="X7" s="6">
        <f>IF(Fighter!X7=0,"",Fighter!X7)</f>
      </c>
      <c r="Y7" s="6">
        <f>IF(Fighter!Y7=0,"",Fighter!Y7)</f>
      </c>
      <c r="Z7" s="6">
        <f>IF(Fighter!Z7=0,"",Fighter!Z7)</f>
      </c>
      <c r="AA7" s="6">
        <f>IF(Fighter!AA7=0,"",Fighter!AA7)</f>
      </c>
      <c r="AB7" s="6">
        <f>IF(Fighter!AB7=0,"",Fighter!AB7)</f>
      </c>
      <c r="AC7" s="6">
        <f>IF(Fighter!AC7=0,"",Fighter!AC7)</f>
      </c>
      <c r="AD7" s="6">
        <f>IF(Fighter!AD7=0,"",Fighter!AD7)</f>
      </c>
      <c r="AE7" s="6">
        <f>IF(Fighter!AE7=0,"",Fighter!AE7)</f>
      </c>
      <c r="AF7" s="6">
        <f>IF(Fighter!AF7=0,"",Fighter!AF7)</f>
      </c>
      <c r="AG7" s="6">
        <f>IF(Fighter!AG7=0,"",Fighter!AG7)</f>
      </c>
      <c r="AH7" s="6">
        <f>IF(Fighter!AH7=0,"",Fighter!AH7)</f>
      </c>
      <c r="AI7" s="6">
        <f>IF(Fighter!AI7=0,"",Fighter!AI7)</f>
      </c>
      <c r="AJ7" s="6">
        <f>IF(Fighter!AJ7=0,"",Fighter!AJ7)</f>
      </c>
      <c r="AK7" s="6">
        <f>IF(Fighter!AK7=0,"",Fighter!AK7)</f>
      </c>
      <c r="AL7" s="6">
        <f>IF(Fighter!AL7=0,"",Fighter!AL7)</f>
      </c>
      <c r="AM7" s="6">
        <f>IF(Fighter!AM7=0,"",Fighter!AM7)</f>
      </c>
      <c r="AN7" s="6">
        <f>IF(Fighter!AN7=0,"",Fighter!AN7)</f>
      </c>
      <c r="AO7" s="6">
        <f>IF(Fighter!AO7=0,"",Fighter!AO7)</f>
      </c>
      <c r="AP7" s="7">
        <f>IF(Fighter!AP7=0,"",Fighter!AP7)</f>
      </c>
      <c r="AT7" s="77">
        <v>6</v>
      </c>
      <c r="BA7" s="110"/>
      <c r="BB7" s="111"/>
      <c r="BC7" s="111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0"/>
    </row>
    <row r="8" spans="1:75" ht="13.5" customHeight="1">
      <c r="A8" s="1">
        <v>4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 t="s">
        <v>15</v>
      </c>
      <c r="U8" s="7"/>
      <c r="V8" s="1">
        <v>4</v>
      </c>
      <c r="W8" s="5">
        <f>IF(Fighter!W8=0,"",Fighter!W8)</f>
      </c>
      <c r="X8" s="6">
        <f>IF(Fighter!X8=0,"",Fighter!X8)</f>
      </c>
      <c r="Y8" s="6">
        <f>IF(Fighter!Y8=0,"",Fighter!Y8)</f>
      </c>
      <c r="Z8" s="6">
        <f>IF(Fighter!Z8=0,"",Fighter!Z8)</f>
      </c>
      <c r="AA8" s="6">
        <f>IF(Fighter!AA8=0,"",Fighter!AA8)</f>
      </c>
      <c r="AB8" s="6">
        <f>IF(Fighter!AB8=0,"",Fighter!AB8)</f>
      </c>
      <c r="AC8" s="6">
        <f>IF(Fighter!AC8=0,"",Fighter!AC8)</f>
      </c>
      <c r="AD8" s="6">
        <f>IF(Fighter!AD8=0,"",Fighter!AD8)</f>
      </c>
      <c r="AE8" s="6">
        <f>IF(Fighter!AE8=0,"",Fighter!AE8)</f>
      </c>
      <c r="AF8" s="6">
        <f>IF(Fighter!AF8=0,"",Fighter!AF8)</f>
      </c>
      <c r="AG8" s="6">
        <f>IF(Fighter!AG8=0,"",Fighter!AG8)</f>
      </c>
      <c r="AH8" s="6">
        <f>IF(Fighter!AH8=0,"",Fighter!AH8)</f>
      </c>
      <c r="AI8" s="6">
        <f>IF(Fighter!AI8=0,"",Fighter!AI8)</f>
      </c>
      <c r="AJ8" s="6">
        <f>IF(Fighter!AJ8=0,"",Fighter!AJ8)</f>
      </c>
      <c r="AK8" s="6">
        <f>IF(Fighter!AK8=0,"",Fighter!AK8)</f>
      </c>
      <c r="AL8" s="6">
        <f>IF(Fighter!AL8=0,"",Fighter!AL8)</f>
      </c>
      <c r="AM8" s="6">
        <f>IF(Fighter!AM8=0,"",Fighter!AM8)</f>
      </c>
      <c r="AN8" s="6">
        <f>IF(Fighter!AN8=0,"",Fighter!AN8)</f>
      </c>
      <c r="AO8" s="6">
        <f>IF(Fighter!AO8=0,"",Fighter!AO8)</f>
      </c>
      <c r="AP8" s="7">
        <f>IF(Fighter!AP8=0,"",Fighter!AP8)</f>
      </c>
      <c r="AT8" s="77">
        <v>7</v>
      </c>
      <c r="BA8" s="110"/>
      <c r="BB8" s="111"/>
      <c r="BC8" s="111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0"/>
    </row>
    <row r="9" spans="1:75" ht="13.5" customHeight="1">
      <c r="A9" s="1">
        <v>5</v>
      </c>
      <c r="B9" s="5"/>
      <c r="C9" s="6" t="s">
        <v>7</v>
      </c>
      <c r="D9" s="6"/>
      <c r="E9" s="6" t="s">
        <v>7</v>
      </c>
      <c r="F9" s="6"/>
      <c r="G9" s="6"/>
      <c r="H9" s="6"/>
      <c r="I9" s="6"/>
      <c r="J9" s="6"/>
      <c r="K9" s="6"/>
      <c r="L9" s="6" t="s">
        <v>7</v>
      </c>
      <c r="M9" s="6" t="s">
        <v>7</v>
      </c>
      <c r="N9" s="6" t="s">
        <v>7</v>
      </c>
      <c r="O9" s="6" t="s">
        <v>7</v>
      </c>
      <c r="P9" s="6"/>
      <c r="Q9" s="6"/>
      <c r="R9" s="6"/>
      <c r="S9" s="6" t="s">
        <v>15</v>
      </c>
      <c r="T9" s="6" t="s">
        <v>10</v>
      </c>
      <c r="U9" s="7" t="s">
        <v>15</v>
      </c>
      <c r="V9" s="1">
        <v>5</v>
      </c>
      <c r="W9" s="5">
        <f>IF(Fighter!W9=0,"",Fighter!W9)</f>
      </c>
      <c r="X9" s="6">
        <f>IF(Fighter!X9=0,"",Fighter!X9)</f>
      </c>
      <c r="Y9" s="6">
        <f>IF(Fighter!Y9=0,"",Fighter!Y9)</f>
      </c>
      <c r="Z9" s="6">
        <f>IF(Fighter!Z9=0,"",Fighter!Z9)</f>
      </c>
      <c r="AA9" s="6">
        <f>IF(Fighter!AA9=0,"",Fighter!AA9)</f>
      </c>
      <c r="AB9" s="6">
        <f>IF(Fighter!AB9=0,"",Fighter!AB9)</f>
      </c>
      <c r="AC9" s="6">
        <f>IF(Fighter!AC9=0,"",Fighter!AC9)</f>
      </c>
      <c r="AD9" s="6">
        <f>IF(Fighter!AD9=0,"",Fighter!AD9)</f>
      </c>
      <c r="AE9" s="6">
        <f>IF(Fighter!AE9=0,"",Fighter!AE9)</f>
      </c>
      <c r="AF9" s="6">
        <f>IF(Fighter!AF9=0,"",Fighter!AF9)</f>
      </c>
      <c r="AG9" s="6">
        <f>IF(Fighter!AG9=0,"",Fighter!AG9)</f>
      </c>
      <c r="AH9" s="6">
        <f>IF(Fighter!AH9=0,"",Fighter!AH9)</f>
      </c>
      <c r="AI9" s="6">
        <f>IF(Fighter!AI9=0,"",Fighter!AI9)</f>
      </c>
      <c r="AJ9" s="6">
        <f>IF(Fighter!AJ9=0,"",Fighter!AJ9)</f>
      </c>
      <c r="AK9" s="6">
        <f>IF(Fighter!AK9=0,"",Fighter!AK9)</f>
      </c>
      <c r="AL9" s="6">
        <f>IF(Fighter!AL9=0,"",Fighter!AL9)</f>
      </c>
      <c r="AM9" s="6">
        <f>IF(Fighter!AM9=0,"",Fighter!AM9)</f>
      </c>
      <c r="AN9" s="6">
        <f>IF(Fighter!AN9=0,"",Fighter!AN9)</f>
      </c>
      <c r="AO9" s="6">
        <f>IF(Fighter!AO9=0,"",Fighter!AO9)</f>
      </c>
      <c r="AP9" s="7">
        <f>IF(Fighter!AP9=0,"",Fighter!AP9)</f>
      </c>
      <c r="AT9" s="77">
        <v>8</v>
      </c>
      <c r="BA9" s="110"/>
      <c r="BB9" s="111"/>
      <c r="BC9" s="111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0"/>
    </row>
    <row r="10" spans="1:75" ht="13.5" customHeight="1">
      <c r="A10" s="1">
        <v>6</v>
      </c>
      <c r="B10" s="5"/>
      <c r="C10" s="6"/>
      <c r="D10" s="6"/>
      <c r="E10" s="6" t="s">
        <v>7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 t="s">
        <v>15</v>
      </c>
      <c r="T10" s="6" t="s">
        <v>10</v>
      </c>
      <c r="U10" s="7" t="s">
        <v>15</v>
      </c>
      <c r="V10" s="1">
        <v>6</v>
      </c>
      <c r="W10" s="5">
        <f>IF(Fighter!W10=0,"",Fighter!W10)</f>
      </c>
      <c r="X10" s="6">
        <f>IF(Fighter!X10=0,"",Fighter!X10)</f>
      </c>
      <c r="Y10" s="6">
        <f>IF(Fighter!Y10=0,"",Fighter!Y10)</f>
      </c>
      <c r="Z10" s="6">
        <f>IF(Fighter!Z10=0,"",Fighter!Z10)</f>
      </c>
      <c r="AA10" s="6">
        <f>IF(Fighter!AA10=0,"",Fighter!AA10)</f>
      </c>
      <c r="AB10" s="6">
        <f>IF(Fighter!AB10=0,"",Fighter!AB10)</f>
      </c>
      <c r="AC10" s="6">
        <f>IF(Fighter!AC10=0,"",Fighter!AC10)</f>
      </c>
      <c r="AD10" s="6">
        <f>IF(Fighter!AD10=0,"",Fighter!AD10)</f>
      </c>
      <c r="AE10" s="6">
        <f>IF(Fighter!AE10=0,"",Fighter!AE10)</f>
      </c>
      <c r="AF10" s="6">
        <f>IF(Fighter!AF10=0,"",Fighter!AF10)</f>
      </c>
      <c r="AG10" s="6">
        <f>IF(Fighter!AG10=0,"",Fighter!AG10)</f>
      </c>
      <c r="AH10" s="6">
        <f>IF(Fighter!AH10=0,"",Fighter!AH10)</f>
      </c>
      <c r="AI10" s="6">
        <f>IF(Fighter!AI10=0,"",Fighter!AI10)</f>
      </c>
      <c r="AJ10" s="6">
        <f>IF(Fighter!AJ10=0,"",Fighter!AJ10)</f>
      </c>
      <c r="AK10" s="6">
        <f>IF(Fighter!AK10=0,"",Fighter!AK10)</f>
      </c>
      <c r="AL10" s="6">
        <f>IF(Fighter!AL10=0,"",Fighter!AL10)</f>
      </c>
      <c r="AM10" s="6">
        <f>IF(Fighter!AM10=0,"",Fighter!AM10)</f>
      </c>
      <c r="AN10" s="6">
        <f>IF(Fighter!AN10=0,"",Fighter!AN10)</f>
      </c>
      <c r="AO10" s="6">
        <f>IF(Fighter!AO10=0,"",Fighter!AO10)</f>
      </c>
      <c r="AP10" s="7">
        <f>IF(Fighter!AP10=0,"",Fighter!AP10)</f>
      </c>
      <c r="AT10" s="77">
        <v>9</v>
      </c>
      <c r="BA10" s="110"/>
      <c r="BB10" s="111"/>
      <c r="BC10" s="111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0"/>
    </row>
    <row r="11" spans="1:75" ht="13.5" customHeight="1" thickBot="1">
      <c r="A11" s="1">
        <v>7</v>
      </c>
      <c r="B11" s="5"/>
      <c r="C11" s="6"/>
      <c r="D11" s="6"/>
      <c r="E11" s="6"/>
      <c r="F11" s="6"/>
      <c r="G11" s="6"/>
      <c r="H11" s="6"/>
      <c r="I11" s="6"/>
      <c r="J11" s="6" t="s">
        <v>7</v>
      </c>
      <c r="K11" s="6"/>
      <c r="L11" s="6"/>
      <c r="M11" s="6" t="s">
        <v>7</v>
      </c>
      <c r="N11" s="6" t="s">
        <v>7</v>
      </c>
      <c r="O11" s="6" t="s">
        <v>7</v>
      </c>
      <c r="P11" s="6"/>
      <c r="Q11" s="6" t="s">
        <v>7</v>
      </c>
      <c r="R11" s="6"/>
      <c r="S11" s="6"/>
      <c r="T11" s="6" t="s">
        <v>15</v>
      </c>
      <c r="U11" s="7"/>
      <c r="V11" s="1">
        <v>7</v>
      </c>
      <c r="W11" s="5">
        <f>IF(Fighter!W11=0,"",Fighter!W11)</f>
      </c>
      <c r="X11" s="6">
        <f>IF(Fighter!X11=0,"",Fighter!X11)</f>
      </c>
      <c r="Y11" s="6">
        <f>IF(Fighter!Y11=0,"",Fighter!Y11)</f>
      </c>
      <c r="Z11" s="6">
        <f>IF(Fighter!Z11=0,"",Fighter!Z11)</f>
      </c>
      <c r="AA11" s="6">
        <f>IF(Fighter!AA11=0,"",Fighter!AA11)</f>
      </c>
      <c r="AB11" s="6">
        <f>IF(Fighter!AB11=0,"",Fighter!AB11)</f>
      </c>
      <c r="AC11" s="6">
        <f>IF(Fighter!AC11=0,"",Fighter!AC11)</f>
      </c>
      <c r="AD11" s="6">
        <f>IF(Fighter!AD11=0,"",Fighter!AD11)</f>
      </c>
      <c r="AE11" s="6">
        <f>IF(Fighter!AE11=0,"",Fighter!AE11)</f>
      </c>
      <c r="AF11" s="6">
        <f>IF(Fighter!AF11=0,"",Fighter!AF11)</f>
      </c>
      <c r="AG11" s="6">
        <f>IF(Fighter!AG11=0,"",Fighter!AG11)</f>
      </c>
      <c r="AH11" s="6">
        <f>IF(Fighter!AH11=0,"",Fighter!AH11)</f>
      </c>
      <c r="AI11" s="6">
        <f>IF(Fighter!AI11=0,"",Fighter!AI11)</f>
      </c>
      <c r="AJ11" s="6">
        <f>IF(Fighter!AJ11=0,"",Fighter!AJ11)</f>
      </c>
      <c r="AK11" s="6">
        <f>IF(Fighter!AK11=0,"",Fighter!AK11)</f>
      </c>
      <c r="AL11" s="6">
        <f>IF(Fighter!AL11=0,"",Fighter!AL11)</f>
      </c>
      <c r="AM11" s="6">
        <f>IF(Fighter!AM11=0,"",Fighter!AM11)</f>
      </c>
      <c r="AN11" s="6">
        <f>IF(Fighter!AN11=0,"",Fighter!AN11)</f>
      </c>
      <c r="AO11" s="6">
        <f>IF(Fighter!AO11=0,"",Fighter!AO11)</f>
      </c>
      <c r="AP11" s="7">
        <f>IF(Fighter!AP11=0,"",Fighter!AP11)</f>
      </c>
      <c r="AT11" s="78">
        <v>10</v>
      </c>
      <c r="BA11" s="110"/>
      <c r="BB11" s="111"/>
      <c r="BC11" s="111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0"/>
    </row>
    <row r="12" spans="1:75" ht="13.5" customHeight="1">
      <c r="A12" s="1">
        <v>8</v>
      </c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 t="s">
        <v>7</v>
      </c>
      <c r="R12" s="6"/>
      <c r="S12" s="6"/>
      <c r="T12" s="6"/>
      <c r="U12" s="7"/>
      <c r="V12" s="1">
        <v>8</v>
      </c>
      <c r="W12" s="5">
        <f>IF(Fighter!W12=0,"",Fighter!W12)</f>
      </c>
      <c r="X12" s="6">
        <f>IF(Fighter!X12=0,"",Fighter!X12)</f>
      </c>
      <c r="Y12" s="6">
        <f>IF(Fighter!Y12=0,"",Fighter!Y12)</f>
      </c>
      <c r="Z12" s="6">
        <f>IF(Fighter!Z12=0,"",Fighter!Z12)</f>
      </c>
      <c r="AA12" s="6">
        <f>IF(Fighter!AA12=0,"",Fighter!AA12)</f>
      </c>
      <c r="AB12" s="6">
        <f>IF(Fighter!AB12=0,"",Fighter!AB12)</f>
      </c>
      <c r="AC12" s="6">
        <f>IF(Fighter!AC12=0,"",Fighter!AC12)</f>
      </c>
      <c r="AD12" s="6">
        <f>IF(Fighter!AD12=0,"",Fighter!AD12)</f>
      </c>
      <c r="AE12" s="6">
        <f>IF(Fighter!AE12=0,"",Fighter!AE12)</f>
      </c>
      <c r="AF12" s="6">
        <f>IF(Fighter!AF12=0,"",Fighter!AF12)</f>
      </c>
      <c r="AG12" s="6">
        <f>IF(Fighter!AG12=0,"",Fighter!AG12)</f>
      </c>
      <c r="AH12" s="6">
        <f>IF(Fighter!AH12=0,"",Fighter!AH12)</f>
      </c>
      <c r="AI12" s="6">
        <f>IF(Fighter!AI12=0,"",Fighter!AI12)</f>
      </c>
      <c r="AJ12" s="6">
        <f>IF(Fighter!AJ12=0,"",Fighter!AJ12)</f>
      </c>
      <c r="AK12" s="6">
        <f>IF(Fighter!AK12=0,"",Fighter!AK12)</f>
      </c>
      <c r="AL12" s="6">
        <f>IF(Fighter!AL12=0,"",Fighter!AL12)</f>
      </c>
      <c r="AM12" s="6">
        <f>IF(Fighter!AM12=0,"",Fighter!AM12)</f>
      </c>
      <c r="AN12" s="6">
        <f>IF(Fighter!AN12=0,"",Fighter!AN12)</f>
      </c>
      <c r="AO12" s="6">
        <f>IF(Fighter!AO12=0,"",Fighter!AO12)</f>
      </c>
      <c r="AP12" s="7">
        <f>IF(Fighter!AP12=0,"",Fighter!AP12)</f>
      </c>
      <c r="BA12" s="110"/>
      <c r="BB12" s="111"/>
      <c r="BC12" s="111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0"/>
    </row>
    <row r="13" spans="1:75" ht="13.5" customHeight="1">
      <c r="A13" s="1">
        <v>9</v>
      </c>
      <c r="B13" s="5" t="s">
        <v>15</v>
      </c>
      <c r="C13" s="6"/>
      <c r="D13" s="6"/>
      <c r="E13" s="6" t="s">
        <v>7</v>
      </c>
      <c r="F13" s="6"/>
      <c r="G13" s="6"/>
      <c r="H13" s="6"/>
      <c r="I13" s="6"/>
      <c r="J13" s="6"/>
      <c r="K13" s="6"/>
      <c r="L13" s="6"/>
      <c r="M13" s="6"/>
      <c r="N13" s="6"/>
      <c r="O13" s="6" t="s">
        <v>15</v>
      </c>
      <c r="P13" s="6"/>
      <c r="Q13" s="6"/>
      <c r="R13" s="6"/>
      <c r="S13" s="6"/>
      <c r="T13" s="6"/>
      <c r="U13" s="7"/>
      <c r="V13" s="1">
        <v>9</v>
      </c>
      <c r="W13" s="5">
        <f>IF(Fighter!W13=0,"",Fighter!W13)</f>
      </c>
      <c r="X13" s="6">
        <f>IF(Fighter!X13=0,"",Fighter!X13)</f>
      </c>
      <c r="Y13" s="6">
        <f>IF(Fighter!Y13=0,"",Fighter!Y13)</f>
      </c>
      <c r="Z13" s="6">
        <f>IF(Fighter!Z13=0,"",Fighter!Z13)</f>
      </c>
      <c r="AA13" s="6">
        <f>IF(Fighter!AA13=0,"",Fighter!AA13)</f>
      </c>
      <c r="AB13" s="6">
        <f>IF(Fighter!AB13=0,"",Fighter!AB13)</f>
      </c>
      <c r="AC13" s="6">
        <f>IF(Fighter!AC13=0,"",Fighter!AC13)</f>
      </c>
      <c r="AD13" s="6">
        <f>IF(Fighter!AD13=0,"",Fighter!AD13)</f>
      </c>
      <c r="AE13" s="6">
        <f>IF(Fighter!AE13=0,"",Fighter!AE13)</f>
      </c>
      <c r="AF13" s="6">
        <f>IF(Fighter!AF13=0,"",Fighter!AF13)</f>
      </c>
      <c r="AG13" s="6">
        <f>IF(Fighter!AG13=0,"",Fighter!AG13)</f>
      </c>
      <c r="AH13" s="6">
        <f>IF(Fighter!AH13=0,"",Fighter!AH13)</f>
      </c>
      <c r="AI13" s="6">
        <f>IF(Fighter!AI13=0,"",Fighter!AI13)</f>
      </c>
      <c r="AJ13" s="6">
        <f>IF(Fighter!AJ13=0,"",Fighter!AJ13)</f>
      </c>
      <c r="AK13" s="6">
        <f>IF(Fighter!AK13=0,"",Fighter!AK13)</f>
      </c>
      <c r="AL13" s="6">
        <f>IF(Fighter!AL13=0,"",Fighter!AL13)</f>
      </c>
      <c r="AM13" s="6">
        <f>IF(Fighter!AM13=0,"",Fighter!AM13)</f>
      </c>
      <c r="AN13" s="6">
        <f>IF(Fighter!AN13=0,"",Fighter!AN13)</f>
      </c>
      <c r="AO13" s="6">
        <f>IF(Fighter!AO13=0,"",Fighter!AO13)</f>
      </c>
      <c r="AP13" s="7">
        <f>IF(Fighter!AP13=0,"",Fighter!AP13)</f>
      </c>
      <c r="BA13" s="110"/>
      <c r="BB13" s="111"/>
      <c r="BC13" s="111"/>
      <c r="BD13" s="112"/>
      <c r="BE13" s="112"/>
      <c r="BF13" s="112"/>
      <c r="BG13" s="112"/>
      <c r="BH13" s="112"/>
      <c r="BI13" s="112"/>
      <c r="BJ13" s="113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0"/>
    </row>
    <row r="14" spans="1:75" ht="13.5" customHeight="1">
      <c r="A14" s="1">
        <v>10</v>
      </c>
      <c r="B14" s="5"/>
      <c r="C14" s="6"/>
      <c r="D14" s="6"/>
      <c r="E14" s="6"/>
      <c r="F14" s="6"/>
      <c r="G14" s="6"/>
      <c r="H14" s="6"/>
      <c r="I14" s="6"/>
      <c r="J14" s="6"/>
      <c r="K14" s="6" t="s">
        <v>15</v>
      </c>
      <c r="L14" s="6" t="s">
        <v>7</v>
      </c>
      <c r="M14" s="6"/>
      <c r="N14" s="6" t="s">
        <v>7</v>
      </c>
      <c r="O14" s="6"/>
      <c r="P14" s="6"/>
      <c r="Q14" s="6" t="s">
        <v>7</v>
      </c>
      <c r="R14" s="6" t="s">
        <v>7</v>
      </c>
      <c r="S14" s="6" t="s">
        <v>7</v>
      </c>
      <c r="T14" s="6"/>
      <c r="U14" s="7"/>
      <c r="V14" s="1">
        <v>10</v>
      </c>
      <c r="W14" s="5">
        <f>IF(Fighter!W14=0,"",Fighter!W14)</f>
      </c>
      <c r="X14" s="6">
        <f>IF(Fighter!X14=0,"",Fighter!X14)</f>
      </c>
      <c r="Y14" s="6">
        <f>IF(Fighter!Y14=0,"",Fighter!Y14)</f>
      </c>
      <c r="Z14" s="6">
        <f>IF(Fighter!Z14=0,"",Fighter!Z14)</f>
      </c>
      <c r="AA14" s="6">
        <f>IF(Fighter!AA14=0,"",Fighter!AA14)</f>
      </c>
      <c r="AB14" s="6">
        <f>IF(Fighter!AB14=0,"",Fighter!AB14)</f>
      </c>
      <c r="AC14" s="6">
        <f>IF(Fighter!AC14=0,"",Fighter!AC14)</f>
      </c>
      <c r="AD14" s="6">
        <f>IF(Fighter!AD14=0,"",Fighter!AD14)</f>
      </c>
      <c r="AE14" s="6">
        <f>IF(Fighter!AE14=0,"",Fighter!AE14)</f>
      </c>
      <c r="AF14" s="6">
        <f>IF(Fighter!AF14=0,"",Fighter!AF14)</f>
      </c>
      <c r="AG14" s="6">
        <f>IF(Fighter!AG14=0,"",Fighter!AG14)</f>
      </c>
      <c r="AH14" s="6">
        <f>IF(Fighter!AH14=0,"",Fighter!AH14)</f>
      </c>
      <c r="AI14" s="6">
        <f>IF(Fighter!AI14=0,"",Fighter!AI14)</f>
      </c>
      <c r="AJ14" s="6">
        <f>IF(Fighter!AJ14=0,"",Fighter!AJ14)</f>
      </c>
      <c r="AK14" s="6">
        <f>IF(Fighter!AK14=0,"",Fighter!AK14)</f>
      </c>
      <c r="AL14" s="6">
        <f>IF(Fighter!AL14=0,"",Fighter!AL14)</f>
      </c>
      <c r="AM14" s="6">
        <f>IF(Fighter!AM14=0,"",Fighter!AM14)</f>
      </c>
      <c r="AN14" s="6">
        <f>IF(Fighter!AN14=0,"",Fighter!AN14)</f>
      </c>
      <c r="AO14" s="6">
        <f>IF(Fighter!AO14=0,"",Fighter!AO14)</f>
      </c>
      <c r="AP14" s="7">
        <f>IF(Fighter!AP14=0,"",Fighter!AP14)</f>
      </c>
      <c r="BA14" s="110"/>
      <c r="BB14" s="111"/>
      <c r="BC14" s="111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0"/>
    </row>
    <row r="15" spans="1:75" ht="13.5" customHeight="1">
      <c r="A15" s="1">
        <v>11</v>
      </c>
      <c r="B15" s="5"/>
      <c r="C15" s="6"/>
      <c r="D15" s="6"/>
      <c r="E15" s="6"/>
      <c r="F15" s="6"/>
      <c r="G15" s="6"/>
      <c r="H15" s="6"/>
      <c r="I15" s="6" t="s">
        <v>7</v>
      </c>
      <c r="J15" s="6"/>
      <c r="K15" s="6"/>
      <c r="L15" s="6" t="s">
        <v>7</v>
      </c>
      <c r="M15" s="6" t="s">
        <v>15</v>
      </c>
      <c r="N15" s="6" t="s">
        <v>7</v>
      </c>
      <c r="O15" s="6" t="s">
        <v>15</v>
      </c>
      <c r="P15" s="6"/>
      <c r="Q15" s="6"/>
      <c r="R15" s="6"/>
      <c r="S15" s="6"/>
      <c r="T15" s="6"/>
      <c r="U15" s="7"/>
      <c r="V15" s="1">
        <v>11</v>
      </c>
      <c r="W15" s="5">
        <f>IF(Fighter!W15=0,"",Fighter!W15)</f>
      </c>
      <c r="X15" s="6">
        <f>IF(Fighter!X15=0,"",Fighter!X15)</f>
      </c>
      <c r="Y15" s="6">
        <f>IF(Fighter!Y15=0,"",Fighter!Y15)</f>
      </c>
      <c r="Z15" s="6">
        <f>IF(Fighter!Z15=0,"",Fighter!Z15)</f>
      </c>
      <c r="AA15" s="6">
        <f>IF(Fighter!AA15=0,"",Fighter!AA15)</f>
      </c>
      <c r="AB15" s="6">
        <f>IF(Fighter!AB15=0,"",Fighter!AB15)</f>
      </c>
      <c r="AC15" s="6">
        <f>IF(Fighter!AC15=0,"",Fighter!AC15)</f>
      </c>
      <c r="AD15" s="6">
        <f>IF(Fighter!AD15=0,"",Fighter!AD15)</f>
      </c>
      <c r="AE15" s="6">
        <f>IF(Fighter!AE15=0,"",Fighter!AE15)</f>
      </c>
      <c r="AF15" s="6">
        <f>IF(Fighter!AF15=0,"",Fighter!AF15)</f>
      </c>
      <c r="AG15" s="6">
        <f>IF(Fighter!AG15=0,"",Fighter!AG15)</f>
      </c>
      <c r="AH15" s="6">
        <f>IF(Fighter!AH15=0,"",Fighter!AH15)</f>
      </c>
      <c r="AI15" s="6">
        <f>IF(Fighter!AI15=0,"",Fighter!AI15)</f>
      </c>
      <c r="AJ15" s="6">
        <f>IF(Fighter!AJ15=0,"",Fighter!AJ15)</f>
      </c>
      <c r="AK15" s="6">
        <f>IF(Fighter!AK15=0,"",Fighter!AK15)</f>
      </c>
      <c r="AL15" s="6">
        <f>IF(Fighter!AL15=0,"",Fighter!AL15)</f>
      </c>
      <c r="AM15" s="6">
        <f>IF(Fighter!AM15=0,"",Fighter!AM15)</f>
      </c>
      <c r="AN15" s="6">
        <f>IF(Fighter!AN15=0,"",Fighter!AN15)</f>
      </c>
      <c r="AO15" s="6">
        <f>IF(Fighter!AO15=0,"",Fighter!AO15)</f>
      </c>
      <c r="AP15" s="7">
        <f>IF(Fighter!AP15=0,"",Fighter!AP15)</f>
      </c>
      <c r="BA15" s="110"/>
      <c r="BB15" s="111"/>
      <c r="BC15" s="111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0"/>
    </row>
    <row r="16" spans="1:75" ht="13.5" customHeight="1">
      <c r="A16" s="1">
        <v>12</v>
      </c>
      <c r="B16" s="5"/>
      <c r="C16" s="6"/>
      <c r="D16" s="6"/>
      <c r="E16" s="6"/>
      <c r="F16" s="6" t="s">
        <v>15</v>
      </c>
      <c r="G16" s="6"/>
      <c r="H16" s="6"/>
      <c r="I16" s="6"/>
      <c r="J16" s="6"/>
      <c r="K16" s="6"/>
      <c r="L16" s="6"/>
      <c r="M16" s="6"/>
      <c r="N16" s="6" t="s">
        <v>15</v>
      </c>
      <c r="O16" s="6"/>
      <c r="P16" s="6"/>
      <c r="Q16" s="6" t="s">
        <v>15</v>
      </c>
      <c r="R16" s="6" t="s">
        <v>15</v>
      </c>
      <c r="S16" s="6" t="s">
        <v>15</v>
      </c>
      <c r="T16" s="6"/>
      <c r="U16" s="7"/>
      <c r="V16" s="1">
        <v>12</v>
      </c>
      <c r="W16" s="5">
        <f>IF(Fighter!W16=0,"",Fighter!W16)</f>
      </c>
      <c r="X16" s="6">
        <f>IF(Fighter!X16=0,"",Fighter!X16)</f>
      </c>
      <c r="Y16" s="6">
        <f>IF(Fighter!Y16=0,"",Fighter!Y16)</f>
      </c>
      <c r="Z16" s="6">
        <f>IF(Fighter!Z16=0,"",Fighter!Z16)</f>
      </c>
      <c r="AA16" s="6">
        <f>IF(Fighter!AA16=0,"",Fighter!AA16)</f>
      </c>
      <c r="AB16" s="6">
        <f>IF(Fighter!AB16=0,"",Fighter!AB16)</f>
      </c>
      <c r="AC16" s="6">
        <f>IF(Fighter!AC16=0,"",Fighter!AC16)</f>
      </c>
      <c r="AD16" s="6">
        <f>IF(Fighter!AD16=0,"",Fighter!AD16)</f>
      </c>
      <c r="AE16" s="6">
        <f>IF(Fighter!AE16=0,"",Fighter!AE16)</f>
      </c>
      <c r="AF16" s="6">
        <f>IF(Fighter!AF16=0,"",Fighter!AF16)</f>
      </c>
      <c r="AG16" s="6">
        <f>IF(Fighter!AG16=0,"",Fighter!AG16)</f>
      </c>
      <c r="AH16" s="6">
        <f>IF(Fighter!AH16=0,"",Fighter!AH16)</f>
      </c>
      <c r="AI16" s="6">
        <f>IF(Fighter!AI16=0,"",Fighter!AI16)</f>
      </c>
      <c r="AJ16" s="6">
        <f>IF(Fighter!AJ16=0,"",Fighter!AJ16)</f>
      </c>
      <c r="AK16" s="6">
        <f>IF(Fighter!AK16=0,"",Fighter!AK16)</f>
      </c>
      <c r="AL16" s="6">
        <f>IF(Fighter!AL16=0,"",Fighter!AL16)</f>
      </c>
      <c r="AM16" s="6">
        <f>IF(Fighter!AM16=0,"",Fighter!AM16)</f>
      </c>
      <c r="AN16" s="6">
        <f>IF(Fighter!AN16=0,"",Fighter!AN16)</f>
      </c>
      <c r="AO16" s="6">
        <f>IF(Fighter!AO16=0,"",Fighter!AO16)</f>
      </c>
      <c r="AP16" s="7">
        <f>IF(Fighter!AP16=0,"",Fighter!AP16)</f>
      </c>
      <c r="BA16" s="110"/>
      <c r="BB16" s="111"/>
      <c r="BC16" s="111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0"/>
    </row>
    <row r="17" spans="1:75" ht="13.5" customHeight="1">
      <c r="A17" s="1">
        <v>13</v>
      </c>
      <c r="B17" s="5"/>
      <c r="C17" s="6"/>
      <c r="D17" s="6"/>
      <c r="E17" s="6"/>
      <c r="F17" s="6"/>
      <c r="G17" s="6" t="s">
        <v>7</v>
      </c>
      <c r="H17" s="6"/>
      <c r="I17" s="6"/>
      <c r="J17" s="6"/>
      <c r="K17" s="6"/>
      <c r="L17" s="6"/>
      <c r="M17" s="6"/>
      <c r="N17" s="6"/>
      <c r="O17" s="6"/>
      <c r="P17" s="6" t="s">
        <v>15</v>
      </c>
      <c r="Q17" s="6" t="s">
        <v>10</v>
      </c>
      <c r="R17" s="6" t="s">
        <v>10</v>
      </c>
      <c r="S17" s="6" t="s">
        <v>10</v>
      </c>
      <c r="T17" s="6" t="s">
        <v>15</v>
      </c>
      <c r="U17" s="7"/>
      <c r="V17" s="1">
        <v>13</v>
      </c>
      <c r="W17" s="5">
        <f>IF(Fighter!W17=0,"",Fighter!W17)</f>
      </c>
      <c r="X17" s="6">
        <f>IF(Fighter!X17=0,"",Fighter!X17)</f>
      </c>
      <c r="Y17" s="6">
        <f>IF(Fighter!Y17=0,"",Fighter!Y17)</f>
      </c>
      <c r="Z17" s="6">
        <f>IF(Fighter!Z17=0,"",Fighter!Z17)</f>
      </c>
      <c r="AA17" s="6">
        <f>IF(Fighter!AA17=0,"",Fighter!AA17)</f>
      </c>
      <c r="AB17" s="6">
        <f>IF(Fighter!AB17=0,"",Fighter!AB17)</f>
      </c>
      <c r="AC17" s="6">
        <f>IF(Fighter!AC17=0,"",Fighter!AC17)</f>
      </c>
      <c r="AD17" s="6">
        <f>IF(Fighter!AD17=0,"",Fighter!AD17)</f>
      </c>
      <c r="AE17" s="6">
        <f>IF(Fighter!AE17=0,"",Fighter!AE17)</f>
      </c>
      <c r="AF17" s="6">
        <f>IF(Fighter!AF17=0,"",Fighter!AF17)</f>
      </c>
      <c r="AG17" s="6">
        <f>IF(Fighter!AG17=0,"",Fighter!AG17)</f>
      </c>
      <c r="AH17" s="6">
        <f>IF(Fighter!AH17=0,"",Fighter!AH17)</f>
      </c>
      <c r="AI17" s="6">
        <f>IF(Fighter!AI17=0,"",Fighter!AI17)</f>
      </c>
      <c r="AJ17" s="6">
        <f>IF(Fighter!AJ17=0,"",Fighter!AJ17)</f>
      </c>
      <c r="AK17" s="6">
        <f>IF(Fighter!AK17=0,"",Fighter!AK17)</f>
      </c>
      <c r="AL17" s="6">
        <f>IF(Fighter!AL17=0,"",Fighter!AL17)</f>
      </c>
      <c r="AM17" s="6">
        <f>IF(Fighter!AM17=0,"",Fighter!AM17)</f>
      </c>
      <c r="AN17" s="6">
        <f>IF(Fighter!AN17=0,"",Fighter!AN17)</f>
      </c>
      <c r="AO17" s="6">
        <f>IF(Fighter!AO17=0,"",Fighter!AO17)</f>
      </c>
      <c r="AP17" s="7">
        <f>IF(Fighter!AP17=0,"",Fighter!AP17)</f>
      </c>
      <c r="BA17" s="110"/>
      <c r="BB17" s="111"/>
      <c r="BC17" s="111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0"/>
    </row>
    <row r="18" spans="1:75" ht="13.5" customHeight="1">
      <c r="A18" s="1">
        <v>14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 t="s">
        <v>7</v>
      </c>
      <c r="N18" s="6"/>
      <c r="O18" s="6"/>
      <c r="P18" s="6"/>
      <c r="Q18" s="6" t="s">
        <v>15</v>
      </c>
      <c r="R18" s="6" t="s">
        <v>15</v>
      </c>
      <c r="S18" s="6" t="s">
        <v>15</v>
      </c>
      <c r="T18" s="6"/>
      <c r="U18" s="7"/>
      <c r="V18" s="1">
        <v>14</v>
      </c>
      <c r="W18" s="5">
        <f>IF(Fighter!W18=0,"",Fighter!W18)</f>
      </c>
      <c r="X18" s="6">
        <f>IF(Fighter!X18=0,"",Fighter!X18)</f>
      </c>
      <c r="Y18" s="6">
        <f>IF(Fighter!Y18=0,"",Fighter!Y18)</f>
      </c>
      <c r="Z18" s="6">
        <f>IF(Fighter!Z18=0,"",Fighter!Z18)</f>
      </c>
      <c r="AA18" s="6">
        <f>IF(Fighter!AA18=0,"",Fighter!AA18)</f>
      </c>
      <c r="AB18" s="6">
        <f>IF(Fighter!AB18=0,"",Fighter!AB18)</f>
      </c>
      <c r="AC18" s="6">
        <f>IF(Fighter!AC18=0,"",Fighter!AC18)</f>
      </c>
      <c r="AD18" s="6">
        <f>IF(Fighter!AD18=0,"",Fighter!AD18)</f>
      </c>
      <c r="AE18" s="6">
        <f>IF(Fighter!AE18=0,"",Fighter!AE18)</f>
      </c>
      <c r="AF18" s="6">
        <f>IF(Fighter!AF18=0,"",Fighter!AF18)</f>
      </c>
      <c r="AG18" s="6">
        <f>IF(Fighter!AG18=0,"",Fighter!AG18)</f>
      </c>
      <c r="AH18" s="6">
        <f>IF(Fighter!AH18=0,"",Fighter!AH18)</f>
      </c>
      <c r="AI18" s="6">
        <f>IF(Fighter!AI18=0,"",Fighter!AI18)</f>
      </c>
      <c r="AJ18" s="6">
        <f>IF(Fighter!AJ18=0,"",Fighter!AJ18)</f>
      </c>
      <c r="AK18" s="6">
        <f>IF(Fighter!AK18=0,"",Fighter!AK18)</f>
      </c>
      <c r="AL18" s="6">
        <f>IF(Fighter!AL18=0,"",Fighter!AL18)</f>
      </c>
      <c r="AM18" s="6">
        <f>IF(Fighter!AM18=0,"",Fighter!AM18)</f>
      </c>
      <c r="AN18" s="6">
        <f>IF(Fighter!AN18=0,"",Fighter!AN18)</f>
      </c>
      <c r="AO18" s="6">
        <f>IF(Fighter!AO18=0,"",Fighter!AO18)</f>
      </c>
      <c r="AP18" s="7">
        <f>IF(Fighter!AP18=0,"",Fighter!AP18)</f>
      </c>
      <c r="BA18" s="110"/>
      <c r="BB18" s="111"/>
      <c r="BC18" s="111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0"/>
    </row>
    <row r="19" spans="1:75" ht="13.5" customHeight="1">
      <c r="A19" s="1">
        <v>15</v>
      </c>
      <c r="B19" s="5"/>
      <c r="C19" s="6"/>
      <c r="D19" s="6" t="s">
        <v>7</v>
      </c>
      <c r="E19" s="6" t="s">
        <v>7</v>
      </c>
      <c r="F19" s="6" t="s">
        <v>7</v>
      </c>
      <c r="G19" s="6" t="s">
        <v>7</v>
      </c>
      <c r="H19" s="6"/>
      <c r="I19" s="6"/>
      <c r="J19" s="6"/>
      <c r="K19" s="6"/>
      <c r="L19" s="6"/>
      <c r="M19" s="6"/>
      <c r="N19" s="6"/>
      <c r="O19" s="6" t="s">
        <v>7</v>
      </c>
      <c r="P19" s="6" t="s">
        <v>7</v>
      </c>
      <c r="Q19" s="6" t="s">
        <v>7</v>
      </c>
      <c r="R19" s="6" t="s">
        <v>7</v>
      </c>
      <c r="S19" s="6"/>
      <c r="T19" s="6"/>
      <c r="U19" s="7"/>
      <c r="V19" s="1">
        <v>15</v>
      </c>
      <c r="W19" s="5">
        <f>IF(Fighter!W19=0,"",Fighter!W19)</f>
      </c>
      <c r="X19" s="6">
        <f>IF(Fighter!X19=0,"",Fighter!X19)</f>
      </c>
      <c r="Y19" s="6">
        <f>IF(Fighter!Y19=0,"",Fighter!Y19)</f>
      </c>
      <c r="Z19" s="6">
        <f>IF(Fighter!Z19=0,"",Fighter!Z19)</f>
      </c>
      <c r="AA19" s="6">
        <f>IF(Fighter!AA19=0,"",Fighter!AA19)</f>
      </c>
      <c r="AB19" s="6">
        <f>IF(Fighter!AB19=0,"",Fighter!AB19)</f>
      </c>
      <c r="AC19" s="6">
        <f>IF(Fighter!AC19=0,"",Fighter!AC19)</f>
      </c>
      <c r="AD19" s="6">
        <f>IF(Fighter!AD19=0,"",Fighter!AD19)</f>
      </c>
      <c r="AE19" s="6">
        <f>IF(Fighter!AE19=0,"",Fighter!AE19)</f>
      </c>
      <c r="AF19" s="6">
        <f>IF(Fighter!AF19=0,"",Fighter!AF19)</f>
      </c>
      <c r="AG19" s="6">
        <f>IF(Fighter!AG19=0,"",Fighter!AG19)</f>
      </c>
      <c r="AH19" s="6">
        <f>IF(Fighter!AH19=0,"",Fighter!AH19)</f>
      </c>
      <c r="AI19" s="6">
        <f>IF(Fighter!AI19=0,"",Fighter!AI19)</f>
      </c>
      <c r="AJ19" s="6">
        <f>IF(Fighter!AJ19=0,"",Fighter!AJ19)</f>
      </c>
      <c r="AK19" s="6">
        <f>IF(Fighter!AK19=0,"",Fighter!AK19)</f>
      </c>
      <c r="AL19" s="6">
        <f>IF(Fighter!AL19=0,"",Fighter!AL19)</f>
      </c>
      <c r="AM19" s="6">
        <f>IF(Fighter!AM19=0,"",Fighter!AM19)</f>
      </c>
      <c r="AN19" s="6">
        <f>IF(Fighter!AN19=0,"",Fighter!AN19)</f>
      </c>
      <c r="AO19" s="6">
        <f>IF(Fighter!AO19=0,"",Fighter!AO19)</f>
      </c>
      <c r="AP19" s="7">
        <f>IF(Fighter!AP19=0,"",Fighter!AP19)</f>
      </c>
      <c r="BA19" s="110"/>
      <c r="BB19" s="111"/>
      <c r="BC19" s="111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0"/>
    </row>
    <row r="20" spans="1:75" ht="13.5" customHeight="1">
      <c r="A20" s="1">
        <v>16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 t="s">
        <v>7</v>
      </c>
      <c r="N20" s="6"/>
      <c r="O20" s="6"/>
      <c r="P20" s="6"/>
      <c r="Q20" s="6"/>
      <c r="R20" s="6"/>
      <c r="S20" s="6"/>
      <c r="T20" s="6"/>
      <c r="U20" s="7"/>
      <c r="V20" s="1">
        <v>16</v>
      </c>
      <c r="W20" s="5">
        <f>IF(Fighter!W20=0,"",Fighter!W20)</f>
      </c>
      <c r="X20" s="6">
        <f>IF(Fighter!X20=0,"",Fighter!X20)</f>
      </c>
      <c r="Y20" s="6">
        <f>IF(Fighter!Y20=0,"",Fighter!Y20)</f>
      </c>
      <c r="Z20" s="6">
        <f>IF(Fighter!Z20=0,"",Fighter!Z20)</f>
      </c>
      <c r="AA20" s="6">
        <f>IF(Fighter!AA20=0,"",Fighter!AA20)</f>
      </c>
      <c r="AB20" s="6">
        <f>IF(Fighter!AB20=0,"",Fighter!AB20)</f>
      </c>
      <c r="AC20" s="6">
        <f>IF(Fighter!AC20=0,"",Fighter!AC20)</f>
      </c>
      <c r="AD20" s="6">
        <f>IF(Fighter!AD20=0,"",Fighter!AD20)</f>
      </c>
      <c r="AE20" s="6">
        <f>IF(Fighter!AE20=0,"",Fighter!AE20)</f>
      </c>
      <c r="AF20" s="6">
        <f>IF(Fighter!AF20=0,"",Fighter!AF20)</f>
      </c>
      <c r="AG20" s="6">
        <f>IF(Fighter!AG20=0,"",Fighter!AG20)</f>
      </c>
      <c r="AH20" s="6">
        <f>IF(Fighter!AH20=0,"",Fighter!AH20)</f>
      </c>
      <c r="AI20" s="6">
        <f>IF(Fighter!AI20=0,"",Fighter!AI20)</f>
      </c>
      <c r="AJ20" s="6">
        <f>IF(Fighter!AJ20=0,"",Fighter!AJ20)</f>
      </c>
      <c r="AK20" s="6">
        <f>IF(Fighter!AK20=0,"",Fighter!AK20)</f>
      </c>
      <c r="AL20" s="6">
        <f>IF(Fighter!AL20=0,"",Fighter!AL20)</f>
      </c>
      <c r="AM20" s="6">
        <f>IF(Fighter!AM20=0,"",Fighter!AM20)</f>
      </c>
      <c r="AN20" s="6">
        <f>IF(Fighter!AN20=0,"",Fighter!AN20)</f>
      </c>
      <c r="AO20" s="6">
        <f>IF(Fighter!AO20=0,"",Fighter!AO20)</f>
      </c>
      <c r="AP20" s="7">
        <f>IF(Fighter!AP20=0,"",Fighter!AP20)</f>
      </c>
      <c r="BA20" s="110"/>
      <c r="BB20" s="111"/>
      <c r="BC20" s="111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0"/>
    </row>
    <row r="21" spans="1:75" ht="13.5" customHeight="1">
      <c r="A21" s="1">
        <v>17</v>
      </c>
      <c r="B21" s="5"/>
      <c r="C21" s="6"/>
      <c r="D21" s="6"/>
      <c r="E21" s="6" t="s">
        <v>7</v>
      </c>
      <c r="F21" s="6"/>
      <c r="G21" s="6" t="s">
        <v>7</v>
      </c>
      <c r="H21" s="6" t="s">
        <v>7</v>
      </c>
      <c r="I21" s="6" t="s">
        <v>7</v>
      </c>
      <c r="J21" s="6"/>
      <c r="K21" s="6" t="s">
        <v>15</v>
      </c>
      <c r="L21" s="6"/>
      <c r="M21" s="6"/>
      <c r="N21" s="6"/>
      <c r="O21" s="6"/>
      <c r="P21" s="6"/>
      <c r="Q21" s="6"/>
      <c r="R21" s="6"/>
      <c r="S21" s="6"/>
      <c r="T21" s="6"/>
      <c r="U21" s="7"/>
      <c r="V21" s="1">
        <v>17</v>
      </c>
      <c r="W21" s="5">
        <f>IF(Fighter!W21=0,"",Fighter!W21)</f>
      </c>
      <c r="X21" s="6">
        <f>IF(Fighter!X21=0,"",Fighter!X21)</f>
      </c>
      <c r="Y21" s="6">
        <f>IF(Fighter!Y21=0,"",Fighter!Y21)</f>
      </c>
      <c r="Z21" s="6">
        <f>IF(Fighter!Z21=0,"",Fighter!Z21)</f>
      </c>
      <c r="AA21" s="6">
        <f>IF(Fighter!AA21=0,"",Fighter!AA21)</f>
      </c>
      <c r="AB21" s="6">
        <f>IF(Fighter!AB21=0,"",Fighter!AB21)</f>
      </c>
      <c r="AC21" s="6">
        <f>IF(Fighter!AC21=0,"",Fighter!AC21)</f>
      </c>
      <c r="AD21" s="6">
        <f>IF(Fighter!AD21=0,"",Fighter!AD21)</f>
      </c>
      <c r="AE21" s="6">
        <f>IF(Fighter!AE21=0,"",Fighter!AE21)</f>
      </c>
      <c r="AF21" s="6">
        <f>IF(Fighter!AF21=0,"",Fighter!AF21)</f>
      </c>
      <c r="AG21" s="6">
        <f>IF(Fighter!AG21=0,"",Fighter!AG21)</f>
      </c>
      <c r="AH21" s="6">
        <f>IF(Fighter!AH21=0,"",Fighter!AH21)</f>
      </c>
      <c r="AI21" s="6">
        <f>IF(Fighter!AI21=0,"",Fighter!AI21)</f>
      </c>
      <c r="AJ21" s="6">
        <f>IF(Fighter!AJ21=0,"",Fighter!AJ21)</f>
      </c>
      <c r="AK21" s="6">
        <f>IF(Fighter!AK21=0,"",Fighter!AK21)</f>
      </c>
      <c r="AL21" s="6">
        <f>IF(Fighter!AL21=0,"",Fighter!AL21)</f>
      </c>
      <c r="AM21" s="6">
        <f>IF(Fighter!AM21=0,"",Fighter!AM21)</f>
      </c>
      <c r="AN21" s="6">
        <f>IF(Fighter!AN21=0,"",Fighter!AN21)</f>
      </c>
      <c r="AO21" s="6">
        <f>IF(Fighter!AO21=0,"",Fighter!AO21)</f>
      </c>
      <c r="AP21" s="7">
        <f>IF(Fighter!AP21=0,"",Fighter!AP21)</f>
      </c>
      <c r="BA21" s="110"/>
      <c r="BB21" s="111"/>
      <c r="BC21" s="111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0"/>
    </row>
    <row r="22" spans="1:75" ht="13.5" customHeight="1">
      <c r="A22" s="1">
        <v>18</v>
      </c>
      <c r="B22" s="5"/>
      <c r="C22" s="6"/>
      <c r="D22" s="6"/>
      <c r="E22" s="6" t="s">
        <v>7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1">
        <v>18</v>
      </c>
      <c r="W22" s="5">
        <f>IF(Fighter!W22=0,"",Fighter!W22)</f>
      </c>
      <c r="X22" s="6">
        <f>IF(Fighter!X22=0,"",Fighter!X22)</f>
      </c>
      <c r="Y22" s="6">
        <f>IF(Fighter!Y22=0,"",Fighter!Y22)</f>
      </c>
      <c r="Z22" s="6">
        <f>IF(Fighter!Z22=0,"",Fighter!Z22)</f>
      </c>
      <c r="AA22" s="6">
        <f>IF(Fighter!AA22=0,"",Fighter!AA22)</f>
      </c>
      <c r="AB22" s="6">
        <f>IF(Fighter!AB22=0,"",Fighter!AB22)</f>
      </c>
      <c r="AC22" s="6">
        <f>IF(Fighter!AC22=0,"",Fighter!AC22)</f>
      </c>
      <c r="AD22" s="6">
        <f>IF(Fighter!AD22=0,"",Fighter!AD22)</f>
      </c>
      <c r="AE22" s="6">
        <f>IF(Fighter!AE22=0,"",Fighter!AE22)</f>
      </c>
      <c r="AF22" s="6">
        <f>IF(Fighter!AF22=0,"",Fighter!AF22)</f>
      </c>
      <c r="AG22" s="6">
        <f>IF(Fighter!AG22=0,"",Fighter!AG22)</f>
      </c>
      <c r="AH22" s="6">
        <f>IF(Fighter!AH22=0,"",Fighter!AH22)</f>
      </c>
      <c r="AI22" s="6">
        <f>IF(Fighter!AI22=0,"",Fighter!AI22)</f>
      </c>
      <c r="AJ22" s="6">
        <f>IF(Fighter!AJ22=0,"",Fighter!AJ22)</f>
      </c>
      <c r="AK22" s="6">
        <f>IF(Fighter!AK22=0,"",Fighter!AK22)</f>
      </c>
      <c r="AL22" s="6">
        <f>IF(Fighter!AL22=0,"",Fighter!AL22)</f>
      </c>
      <c r="AM22" s="6">
        <f>IF(Fighter!AM22=0,"",Fighter!AM22)</f>
      </c>
      <c r="AN22" s="6">
        <f>IF(Fighter!AN22=0,"",Fighter!AN22)</f>
      </c>
      <c r="AO22" s="6">
        <f>IF(Fighter!AO22=0,"",Fighter!AO22)</f>
      </c>
      <c r="AP22" s="7">
        <f>IF(Fighter!AP22=0,"",Fighter!AP22)</f>
      </c>
      <c r="BA22" s="110"/>
      <c r="BB22" s="111"/>
      <c r="BC22" s="111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0"/>
    </row>
    <row r="23" spans="1:75" ht="13.5" customHeight="1">
      <c r="A23" s="1">
        <v>19</v>
      </c>
      <c r="B23" s="5"/>
      <c r="C23" s="6" t="s">
        <v>7</v>
      </c>
      <c r="D23" s="6"/>
      <c r="E23" s="6"/>
      <c r="F23" s="6"/>
      <c r="G23" s="6"/>
      <c r="H23" s="6"/>
      <c r="I23" s="6"/>
      <c r="J23" s="6"/>
      <c r="K23" s="6" t="s">
        <v>7</v>
      </c>
      <c r="L23" s="6"/>
      <c r="M23" s="6" t="s">
        <v>15</v>
      </c>
      <c r="N23" s="6"/>
      <c r="O23" s="6"/>
      <c r="P23" s="6"/>
      <c r="Q23" s="6"/>
      <c r="R23" s="6"/>
      <c r="S23" s="6"/>
      <c r="T23" s="6"/>
      <c r="U23" s="7" t="s">
        <v>15</v>
      </c>
      <c r="V23" s="1">
        <v>19</v>
      </c>
      <c r="W23" s="5">
        <f>IF(Fighter!W23=0,"",Fighter!W23)</f>
      </c>
      <c r="X23" s="6">
        <f>IF(Fighter!X23=0,"",Fighter!X23)</f>
      </c>
      <c r="Y23" s="6">
        <f>IF(Fighter!Y23=0,"",Fighter!Y23)</f>
      </c>
      <c r="Z23" s="6">
        <f>IF(Fighter!Z23=0,"",Fighter!Z23)</f>
      </c>
      <c r="AA23" s="6">
        <f>IF(Fighter!AA23=0,"",Fighter!AA23)</f>
      </c>
      <c r="AB23" s="6">
        <f>IF(Fighter!AB23=0,"",Fighter!AB23)</f>
      </c>
      <c r="AC23" s="6">
        <f>IF(Fighter!AC23=0,"",Fighter!AC23)</f>
      </c>
      <c r="AD23" s="6">
        <f>IF(Fighter!AD23=0,"",Fighter!AD23)</f>
      </c>
      <c r="AE23" s="6">
        <f>IF(Fighter!AE23=0,"",Fighter!AE23)</f>
      </c>
      <c r="AF23" s="6">
        <f>IF(Fighter!AF23=0,"",Fighter!AF23)</f>
      </c>
      <c r="AG23" s="6">
        <f>IF(Fighter!AG23=0,"",Fighter!AG23)</f>
      </c>
      <c r="AH23" s="6">
        <f>IF(Fighter!AH23=0,"",Fighter!AH23)</f>
      </c>
      <c r="AI23" s="6">
        <f>IF(Fighter!AI23=0,"",Fighter!AI23)</f>
      </c>
      <c r="AJ23" s="6">
        <f>IF(Fighter!AJ23=0,"",Fighter!AJ23)</f>
      </c>
      <c r="AK23" s="6">
        <f>IF(Fighter!AK23=0,"",Fighter!AK23)</f>
      </c>
      <c r="AL23" s="6">
        <f>IF(Fighter!AL23=0,"",Fighter!AL23)</f>
      </c>
      <c r="AM23" s="6">
        <f>IF(Fighter!AM23=0,"",Fighter!AM23)</f>
      </c>
      <c r="AN23" s="6">
        <f>IF(Fighter!AN23=0,"",Fighter!AN23)</f>
      </c>
      <c r="AO23" s="6">
        <f>IF(Fighter!AO23=0,"",Fighter!AO23)</f>
      </c>
      <c r="AP23" s="7">
        <f>IF(Fighter!AP23=0,"",Fighter!AP23)</f>
      </c>
      <c r="BA23" s="110"/>
      <c r="BB23" s="111"/>
      <c r="BC23" s="111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0"/>
    </row>
    <row r="24" spans="1:75" ht="13.5" customHeight="1" thickBot="1">
      <c r="A24" s="1">
        <v>20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 t="s">
        <v>7</v>
      </c>
      <c r="V24" s="1">
        <v>20</v>
      </c>
      <c r="W24" s="8">
        <f>IF(Fighter!W24=0,"",Fighter!W24)</f>
      </c>
      <c r="X24" s="9">
        <f>IF(Fighter!X24=0,"",Fighter!X24)</f>
      </c>
      <c r="Y24" s="9">
        <f>IF(Fighter!Y24=0,"",Fighter!Y24)</f>
      </c>
      <c r="Z24" s="9">
        <f>IF(Fighter!Z24=0,"",Fighter!Z24)</f>
      </c>
      <c r="AA24" s="9">
        <f>IF(Fighter!AA24=0,"",Fighter!AA24)</f>
      </c>
      <c r="AB24" s="9">
        <f>IF(Fighter!AB24=0,"",Fighter!AB24)</f>
      </c>
      <c r="AC24" s="9">
        <f>IF(Fighter!AC24=0,"",Fighter!AC24)</f>
      </c>
      <c r="AD24" s="9">
        <f>IF(Fighter!AD24=0,"",Fighter!AD24)</f>
      </c>
      <c r="AE24" s="9">
        <f>IF(Fighter!AE24=0,"",Fighter!AE24)</f>
      </c>
      <c r="AF24" s="9">
        <f>IF(Fighter!AF24=0,"",Fighter!AF24)</f>
      </c>
      <c r="AG24" s="9">
        <f>IF(Fighter!AG24=0,"",Fighter!AG24)</f>
      </c>
      <c r="AH24" s="9">
        <f>IF(Fighter!AH24=0,"",Fighter!AH24)</f>
      </c>
      <c r="AI24" s="9">
        <f>IF(Fighter!AI24=0,"",Fighter!AI24)</f>
      </c>
      <c r="AJ24" s="9">
        <f>IF(Fighter!AJ24=0,"",Fighter!AJ24)</f>
      </c>
      <c r="AK24" s="9">
        <f>IF(Fighter!AK24=0,"",Fighter!AK24)</f>
      </c>
      <c r="AL24" s="9">
        <f>IF(Fighter!AL24=0,"",Fighter!AL24)</f>
      </c>
      <c r="AM24" s="9">
        <f>IF(Fighter!AM24=0,"",Fighter!AM24)</f>
      </c>
      <c r="AN24" s="9">
        <f>IF(Fighter!AN24=0,"",Fighter!AN24)</f>
      </c>
      <c r="AO24" s="9">
        <f>IF(Fighter!AO24=0,"",Fighter!AO24)</f>
      </c>
      <c r="AP24" s="10">
        <f>IF(Fighter!AP24=0,"",Fighter!AP24)</f>
      </c>
      <c r="BA24" s="110"/>
      <c r="BB24" s="111"/>
      <c r="BC24" s="111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0"/>
    </row>
    <row r="25" spans="53:75" ht="13.5" customHeight="1">
      <c r="BA25" s="110"/>
      <c r="BB25" s="111"/>
      <c r="BC25" s="111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0"/>
    </row>
    <row r="26" spans="53:75" ht="13.5" customHeight="1">
      <c r="BA26" s="110"/>
      <c r="BB26" s="111"/>
      <c r="BC26" s="111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0"/>
    </row>
    <row r="27" spans="53:75" ht="13.5" customHeight="1" thickBot="1">
      <c r="BA27" s="110"/>
      <c r="BB27" s="111"/>
      <c r="BC27" s="111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0"/>
    </row>
    <row r="28" spans="2:75" ht="13.5" customHeight="1">
      <c r="B28" s="2">
        <f aca="true" t="shared" si="0" ref="B28:B45">IF(OR(B5="H",B5="X"),1,0)</f>
        <v>0</v>
      </c>
      <c r="C28" s="3">
        <f aca="true" t="shared" si="1" ref="C28:U28">IF(OR(C5="H",C5="X"),1,0)</f>
        <v>0</v>
      </c>
      <c r="D28" s="3">
        <f t="shared" si="1"/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  <c r="H28" s="3">
        <f t="shared" si="1"/>
        <v>0</v>
      </c>
      <c r="I28" s="3">
        <f t="shared" si="1"/>
        <v>0</v>
      </c>
      <c r="J28" s="3">
        <f t="shared" si="1"/>
        <v>0</v>
      </c>
      <c r="K28" s="3">
        <f t="shared" si="1"/>
        <v>0</v>
      </c>
      <c r="L28" s="3">
        <f t="shared" si="1"/>
        <v>0</v>
      </c>
      <c r="M28" s="3">
        <f t="shared" si="1"/>
        <v>0</v>
      </c>
      <c r="N28" s="3">
        <f t="shared" si="1"/>
        <v>0</v>
      </c>
      <c r="O28" s="3">
        <f t="shared" si="1"/>
        <v>0</v>
      </c>
      <c r="P28" s="3">
        <f t="shared" si="1"/>
        <v>0</v>
      </c>
      <c r="Q28" s="3">
        <f t="shared" si="1"/>
        <v>0</v>
      </c>
      <c r="R28" s="3">
        <f t="shared" si="1"/>
        <v>0</v>
      </c>
      <c r="S28" s="3">
        <f t="shared" si="1"/>
        <v>0</v>
      </c>
      <c r="T28" s="3">
        <f t="shared" si="1"/>
        <v>0</v>
      </c>
      <c r="U28" s="4">
        <f t="shared" si="1"/>
        <v>0</v>
      </c>
      <c r="Y28" s="2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4"/>
      <c r="BA28" s="110"/>
      <c r="BB28" s="111"/>
      <c r="BC28" s="111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0"/>
    </row>
    <row r="29" spans="2:75" ht="13.5" customHeight="1">
      <c r="B29" s="5">
        <f t="shared" si="0"/>
        <v>0</v>
      </c>
      <c r="C29" s="6">
        <f aca="true" t="shared" si="2" ref="C29:U29">IF(OR(C6="H",C6="X"),1,0)</f>
        <v>1</v>
      </c>
      <c r="D29" s="6">
        <f t="shared" si="2"/>
        <v>0</v>
      </c>
      <c r="E29" s="6">
        <f t="shared" si="2"/>
        <v>0</v>
      </c>
      <c r="F29" s="6">
        <f t="shared" si="2"/>
        <v>0</v>
      </c>
      <c r="G29" s="6">
        <f t="shared" si="2"/>
        <v>0</v>
      </c>
      <c r="H29" s="6">
        <f t="shared" si="2"/>
        <v>0</v>
      </c>
      <c r="I29" s="6">
        <f t="shared" si="2"/>
        <v>0</v>
      </c>
      <c r="J29" s="6">
        <f t="shared" si="2"/>
        <v>0</v>
      </c>
      <c r="K29" s="6">
        <f t="shared" si="2"/>
        <v>0</v>
      </c>
      <c r="L29" s="6">
        <f t="shared" si="2"/>
        <v>0</v>
      </c>
      <c r="M29" s="6">
        <f t="shared" si="2"/>
        <v>0</v>
      </c>
      <c r="N29" s="6">
        <f t="shared" si="2"/>
        <v>0</v>
      </c>
      <c r="O29" s="6">
        <f t="shared" si="2"/>
        <v>0</v>
      </c>
      <c r="P29" s="6">
        <f t="shared" si="2"/>
        <v>0</v>
      </c>
      <c r="Q29" s="6">
        <f t="shared" si="2"/>
        <v>0</v>
      </c>
      <c r="R29" s="6">
        <f t="shared" si="2"/>
        <v>0</v>
      </c>
      <c r="S29" s="6">
        <f t="shared" si="2"/>
        <v>0</v>
      </c>
      <c r="T29" s="6">
        <f t="shared" si="2"/>
        <v>0</v>
      </c>
      <c r="U29" s="7">
        <f t="shared" si="2"/>
        <v>0</v>
      </c>
      <c r="Y29" s="5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7"/>
      <c r="BA29" s="110"/>
      <c r="BB29" s="111"/>
      <c r="BC29" s="111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0"/>
    </row>
    <row r="30" spans="2:75" ht="13.5" customHeight="1">
      <c r="B30" s="5">
        <f t="shared" si="0"/>
        <v>0</v>
      </c>
      <c r="C30" s="6">
        <f aca="true" t="shared" si="3" ref="C30:U30">IF(OR(C7="H",C7="X"),1,0)</f>
        <v>1</v>
      </c>
      <c r="D30" s="6">
        <f t="shared" si="3"/>
        <v>0</v>
      </c>
      <c r="E30" s="6">
        <f t="shared" si="3"/>
        <v>0</v>
      </c>
      <c r="F30" s="6">
        <f t="shared" si="3"/>
        <v>0</v>
      </c>
      <c r="G30" s="6">
        <f t="shared" si="3"/>
        <v>0</v>
      </c>
      <c r="H30" s="6">
        <f t="shared" si="3"/>
        <v>0</v>
      </c>
      <c r="I30" s="6">
        <f t="shared" si="3"/>
        <v>0</v>
      </c>
      <c r="J30" s="6">
        <f t="shared" si="3"/>
        <v>0</v>
      </c>
      <c r="K30" s="6">
        <f t="shared" si="3"/>
        <v>0</v>
      </c>
      <c r="L30" s="6">
        <f t="shared" si="3"/>
        <v>0</v>
      </c>
      <c r="M30" s="6">
        <f t="shared" si="3"/>
        <v>0</v>
      </c>
      <c r="N30" s="6">
        <f t="shared" si="3"/>
        <v>0</v>
      </c>
      <c r="O30" s="6">
        <f t="shared" si="3"/>
        <v>0</v>
      </c>
      <c r="P30" s="6">
        <f t="shared" si="3"/>
        <v>1</v>
      </c>
      <c r="Q30" s="6">
        <f t="shared" si="3"/>
        <v>1</v>
      </c>
      <c r="R30" s="6">
        <f t="shared" si="3"/>
        <v>1</v>
      </c>
      <c r="S30" s="6">
        <f t="shared" si="3"/>
        <v>0</v>
      </c>
      <c r="T30" s="6">
        <f t="shared" si="3"/>
        <v>0</v>
      </c>
      <c r="U30" s="7">
        <f t="shared" si="3"/>
        <v>0</v>
      </c>
      <c r="Y30" s="5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7"/>
      <c r="BA30" s="110"/>
      <c r="BB30" s="111"/>
      <c r="BC30" s="111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0"/>
    </row>
    <row r="31" spans="2:75" ht="13.5" customHeight="1">
      <c r="B31" s="5">
        <f t="shared" si="0"/>
        <v>0</v>
      </c>
      <c r="C31" s="6">
        <f aca="true" t="shared" si="4" ref="C31:U31">IF(OR(C8="H",C8="X"),1,0)</f>
        <v>0</v>
      </c>
      <c r="D31" s="6">
        <f t="shared" si="4"/>
        <v>0</v>
      </c>
      <c r="E31" s="6">
        <f t="shared" si="4"/>
        <v>0</v>
      </c>
      <c r="F31" s="6">
        <f t="shared" si="4"/>
        <v>0</v>
      </c>
      <c r="G31" s="6">
        <f t="shared" si="4"/>
        <v>0</v>
      </c>
      <c r="H31" s="6">
        <f t="shared" si="4"/>
        <v>0</v>
      </c>
      <c r="I31" s="6">
        <f t="shared" si="4"/>
        <v>0</v>
      </c>
      <c r="J31" s="6">
        <f t="shared" si="4"/>
        <v>0</v>
      </c>
      <c r="K31" s="6">
        <f t="shared" si="4"/>
        <v>0</v>
      </c>
      <c r="L31" s="6">
        <f t="shared" si="4"/>
        <v>0</v>
      </c>
      <c r="M31" s="6">
        <f t="shared" si="4"/>
        <v>0</v>
      </c>
      <c r="N31" s="6">
        <f t="shared" si="4"/>
        <v>0</v>
      </c>
      <c r="O31" s="6">
        <f t="shared" si="4"/>
        <v>0</v>
      </c>
      <c r="P31" s="6">
        <f t="shared" si="4"/>
        <v>0</v>
      </c>
      <c r="Q31" s="6">
        <f t="shared" si="4"/>
        <v>0</v>
      </c>
      <c r="R31" s="6">
        <f t="shared" si="4"/>
        <v>0</v>
      </c>
      <c r="S31" s="6">
        <f t="shared" si="4"/>
        <v>0</v>
      </c>
      <c r="T31" s="6">
        <f t="shared" si="4"/>
        <v>0</v>
      </c>
      <c r="U31" s="7">
        <f t="shared" si="4"/>
        <v>0</v>
      </c>
      <c r="Y31" s="5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7"/>
      <c r="BA31" s="110"/>
      <c r="BB31" s="111"/>
      <c r="BC31" s="111"/>
      <c r="BD31" s="114" t="s">
        <v>27</v>
      </c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0"/>
    </row>
    <row r="32" spans="2:75" ht="13.5" customHeight="1">
      <c r="B32" s="5">
        <f t="shared" si="0"/>
        <v>0</v>
      </c>
      <c r="C32" s="6">
        <f aca="true" t="shared" si="5" ref="C32:U32">IF(OR(C9="H",C9="X"),1,0)</f>
        <v>1</v>
      </c>
      <c r="D32" s="6">
        <f t="shared" si="5"/>
        <v>0</v>
      </c>
      <c r="E32" s="6">
        <f t="shared" si="5"/>
        <v>1</v>
      </c>
      <c r="F32" s="6">
        <f t="shared" si="5"/>
        <v>0</v>
      </c>
      <c r="G32" s="6">
        <f t="shared" si="5"/>
        <v>0</v>
      </c>
      <c r="H32" s="6">
        <f t="shared" si="5"/>
        <v>0</v>
      </c>
      <c r="I32" s="6">
        <f t="shared" si="5"/>
        <v>0</v>
      </c>
      <c r="J32" s="6">
        <f t="shared" si="5"/>
        <v>0</v>
      </c>
      <c r="K32" s="6">
        <f t="shared" si="5"/>
        <v>0</v>
      </c>
      <c r="L32" s="6">
        <f t="shared" si="5"/>
        <v>1</v>
      </c>
      <c r="M32" s="6">
        <f t="shared" si="5"/>
        <v>1</v>
      </c>
      <c r="N32" s="6">
        <f t="shared" si="5"/>
        <v>1</v>
      </c>
      <c r="O32" s="6">
        <f t="shared" si="5"/>
        <v>1</v>
      </c>
      <c r="P32" s="6">
        <f t="shared" si="5"/>
        <v>0</v>
      </c>
      <c r="Q32" s="6">
        <f t="shared" si="5"/>
        <v>0</v>
      </c>
      <c r="R32" s="6">
        <f t="shared" si="5"/>
        <v>0</v>
      </c>
      <c r="S32" s="6">
        <f t="shared" si="5"/>
        <v>0</v>
      </c>
      <c r="T32" s="6">
        <f t="shared" si="5"/>
        <v>1</v>
      </c>
      <c r="U32" s="7">
        <f t="shared" si="5"/>
        <v>0</v>
      </c>
      <c r="Y32" s="5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7"/>
      <c r="BA32" s="110"/>
      <c r="BB32" s="111"/>
      <c r="BC32" s="111"/>
      <c r="BD32" s="114" t="s">
        <v>28</v>
      </c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0"/>
    </row>
    <row r="33" spans="2:75" ht="13.5" customHeight="1">
      <c r="B33" s="5">
        <f t="shared" si="0"/>
        <v>0</v>
      </c>
      <c r="C33" s="6">
        <f aca="true" t="shared" si="6" ref="C33:U33">IF(OR(C10="H",C10="X"),1,0)</f>
        <v>0</v>
      </c>
      <c r="D33" s="6">
        <f t="shared" si="6"/>
        <v>0</v>
      </c>
      <c r="E33" s="6">
        <f t="shared" si="6"/>
        <v>1</v>
      </c>
      <c r="F33" s="6">
        <f t="shared" si="6"/>
        <v>0</v>
      </c>
      <c r="G33" s="6">
        <f t="shared" si="6"/>
        <v>0</v>
      </c>
      <c r="H33" s="6">
        <f t="shared" si="6"/>
        <v>0</v>
      </c>
      <c r="I33" s="6">
        <f t="shared" si="6"/>
        <v>0</v>
      </c>
      <c r="J33" s="6">
        <f t="shared" si="6"/>
        <v>0</v>
      </c>
      <c r="K33" s="6">
        <f t="shared" si="6"/>
        <v>0</v>
      </c>
      <c r="L33" s="6">
        <f t="shared" si="6"/>
        <v>0</v>
      </c>
      <c r="M33" s="6">
        <f t="shared" si="6"/>
        <v>0</v>
      </c>
      <c r="N33" s="6">
        <f t="shared" si="6"/>
        <v>0</v>
      </c>
      <c r="O33" s="6">
        <f t="shared" si="6"/>
        <v>0</v>
      </c>
      <c r="P33" s="6">
        <f t="shared" si="6"/>
        <v>0</v>
      </c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1</v>
      </c>
      <c r="U33" s="7">
        <f t="shared" si="6"/>
        <v>0</v>
      </c>
      <c r="Y33" s="5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7"/>
      <c r="BA33" s="110"/>
      <c r="BB33" s="111"/>
      <c r="BC33" s="111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0"/>
    </row>
    <row r="34" spans="2:75" ht="13.5" customHeight="1">
      <c r="B34" s="5">
        <f t="shared" si="0"/>
        <v>0</v>
      </c>
      <c r="C34" s="6">
        <f aca="true" t="shared" si="7" ref="C34:U34">IF(OR(C11="H",C11="X"),1,0)</f>
        <v>0</v>
      </c>
      <c r="D34" s="6">
        <f t="shared" si="7"/>
        <v>0</v>
      </c>
      <c r="E34" s="6">
        <f t="shared" si="7"/>
        <v>0</v>
      </c>
      <c r="F34" s="6">
        <f t="shared" si="7"/>
        <v>0</v>
      </c>
      <c r="G34" s="6">
        <f t="shared" si="7"/>
        <v>0</v>
      </c>
      <c r="H34" s="6">
        <f t="shared" si="7"/>
        <v>0</v>
      </c>
      <c r="I34" s="6">
        <f t="shared" si="7"/>
        <v>0</v>
      </c>
      <c r="J34" s="6">
        <f t="shared" si="7"/>
        <v>1</v>
      </c>
      <c r="K34" s="6">
        <f t="shared" si="7"/>
        <v>0</v>
      </c>
      <c r="L34" s="6">
        <f t="shared" si="7"/>
        <v>0</v>
      </c>
      <c r="M34" s="6">
        <f t="shared" si="7"/>
        <v>1</v>
      </c>
      <c r="N34" s="6">
        <f t="shared" si="7"/>
        <v>1</v>
      </c>
      <c r="O34" s="6">
        <f t="shared" si="7"/>
        <v>1</v>
      </c>
      <c r="P34" s="6">
        <f t="shared" si="7"/>
        <v>0</v>
      </c>
      <c r="Q34" s="6">
        <f t="shared" si="7"/>
        <v>1</v>
      </c>
      <c r="R34" s="6">
        <f t="shared" si="7"/>
        <v>0</v>
      </c>
      <c r="S34" s="6">
        <f t="shared" si="7"/>
        <v>0</v>
      </c>
      <c r="T34" s="6">
        <f t="shared" si="7"/>
        <v>0</v>
      </c>
      <c r="U34" s="7">
        <f t="shared" si="7"/>
        <v>0</v>
      </c>
      <c r="Y34" s="5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7"/>
      <c r="BA34" s="110"/>
      <c r="BB34" s="111"/>
      <c r="BC34" s="111"/>
      <c r="BD34" s="112"/>
      <c r="BE34" s="115" t="s">
        <v>29</v>
      </c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0"/>
    </row>
    <row r="35" spans="2:75" ht="13.5" customHeight="1">
      <c r="B35" s="5">
        <f t="shared" si="0"/>
        <v>0</v>
      </c>
      <c r="C35" s="6">
        <f aca="true" t="shared" si="8" ref="C35:U35">IF(OR(C12="H",C12="X"),1,0)</f>
        <v>0</v>
      </c>
      <c r="D35" s="6">
        <f t="shared" si="8"/>
        <v>0</v>
      </c>
      <c r="E35" s="6">
        <f t="shared" si="8"/>
        <v>0</v>
      </c>
      <c r="F35" s="6">
        <f t="shared" si="8"/>
        <v>0</v>
      </c>
      <c r="G35" s="6">
        <f t="shared" si="8"/>
        <v>0</v>
      </c>
      <c r="H35" s="6">
        <f t="shared" si="8"/>
        <v>0</v>
      </c>
      <c r="I35" s="6">
        <f t="shared" si="8"/>
        <v>0</v>
      </c>
      <c r="J35" s="6">
        <f t="shared" si="8"/>
        <v>0</v>
      </c>
      <c r="K35" s="6">
        <f t="shared" si="8"/>
        <v>0</v>
      </c>
      <c r="L35" s="6">
        <f t="shared" si="8"/>
        <v>0</v>
      </c>
      <c r="M35" s="6">
        <f t="shared" si="8"/>
        <v>0</v>
      </c>
      <c r="N35" s="6">
        <f t="shared" si="8"/>
        <v>0</v>
      </c>
      <c r="O35" s="6">
        <f t="shared" si="8"/>
        <v>0</v>
      </c>
      <c r="P35" s="6">
        <f t="shared" si="8"/>
        <v>0</v>
      </c>
      <c r="Q35" s="6">
        <f t="shared" si="8"/>
        <v>1</v>
      </c>
      <c r="R35" s="6">
        <f t="shared" si="8"/>
        <v>0</v>
      </c>
      <c r="S35" s="6">
        <f t="shared" si="8"/>
        <v>0</v>
      </c>
      <c r="T35" s="6">
        <f t="shared" si="8"/>
        <v>0</v>
      </c>
      <c r="U35" s="7">
        <f t="shared" si="8"/>
        <v>0</v>
      </c>
      <c r="Y35" s="5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7"/>
      <c r="BA35" s="110"/>
      <c r="BB35" s="111"/>
      <c r="BC35" s="111"/>
      <c r="BD35" s="112"/>
      <c r="BE35" s="115" t="s">
        <v>30</v>
      </c>
      <c r="BF35" s="116"/>
      <c r="BG35" s="117"/>
      <c r="BH35" s="117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0"/>
    </row>
    <row r="36" spans="2:75" ht="13.5" customHeight="1">
      <c r="B36" s="5">
        <f t="shared" si="0"/>
        <v>0</v>
      </c>
      <c r="C36" s="6">
        <f aca="true" t="shared" si="9" ref="C36:U36">IF(OR(C13="H",C13="X"),1,0)</f>
        <v>0</v>
      </c>
      <c r="D36" s="6">
        <f t="shared" si="9"/>
        <v>0</v>
      </c>
      <c r="E36" s="6">
        <f t="shared" si="9"/>
        <v>1</v>
      </c>
      <c r="F36" s="6">
        <f t="shared" si="9"/>
        <v>0</v>
      </c>
      <c r="G36" s="6">
        <f t="shared" si="9"/>
        <v>0</v>
      </c>
      <c r="H36" s="6">
        <f t="shared" si="9"/>
        <v>0</v>
      </c>
      <c r="I36" s="6">
        <f t="shared" si="9"/>
        <v>0</v>
      </c>
      <c r="J36" s="6">
        <f t="shared" si="9"/>
        <v>0</v>
      </c>
      <c r="K36" s="6">
        <f t="shared" si="9"/>
        <v>0</v>
      </c>
      <c r="L36" s="6">
        <f t="shared" si="9"/>
        <v>0</v>
      </c>
      <c r="M36" s="6">
        <f t="shared" si="9"/>
        <v>0</v>
      </c>
      <c r="N36" s="6">
        <f t="shared" si="9"/>
        <v>0</v>
      </c>
      <c r="O36" s="6">
        <f t="shared" si="9"/>
        <v>0</v>
      </c>
      <c r="P36" s="6">
        <f t="shared" si="9"/>
        <v>0</v>
      </c>
      <c r="Q36" s="6">
        <f t="shared" si="9"/>
        <v>0</v>
      </c>
      <c r="R36" s="6">
        <f t="shared" si="9"/>
        <v>0</v>
      </c>
      <c r="S36" s="6">
        <f t="shared" si="9"/>
        <v>0</v>
      </c>
      <c r="T36" s="6">
        <f t="shared" si="9"/>
        <v>0</v>
      </c>
      <c r="U36" s="7">
        <f t="shared" si="9"/>
        <v>0</v>
      </c>
      <c r="Y36" s="5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7"/>
      <c r="BA36" s="110"/>
      <c r="BB36" s="111"/>
      <c r="BC36" s="111"/>
      <c r="BD36" s="112"/>
      <c r="BE36" s="112"/>
      <c r="BF36" s="112"/>
      <c r="BG36" s="117"/>
      <c r="BH36" s="117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0"/>
    </row>
    <row r="37" spans="2:75" ht="13.5" customHeight="1">
      <c r="B37" s="5">
        <f t="shared" si="0"/>
        <v>0</v>
      </c>
      <c r="C37" s="6">
        <f aca="true" t="shared" si="10" ref="C37:U37">IF(OR(C14="H",C14="X"),1,0)</f>
        <v>0</v>
      </c>
      <c r="D37" s="6">
        <f t="shared" si="10"/>
        <v>0</v>
      </c>
      <c r="E37" s="6">
        <f t="shared" si="10"/>
        <v>0</v>
      </c>
      <c r="F37" s="6">
        <f t="shared" si="10"/>
        <v>0</v>
      </c>
      <c r="G37" s="6">
        <f t="shared" si="10"/>
        <v>0</v>
      </c>
      <c r="H37" s="6">
        <f t="shared" si="10"/>
        <v>0</v>
      </c>
      <c r="I37" s="6">
        <f t="shared" si="10"/>
        <v>0</v>
      </c>
      <c r="J37" s="6">
        <f t="shared" si="10"/>
        <v>0</v>
      </c>
      <c r="K37" s="6">
        <f t="shared" si="10"/>
        <v>0</v>
      </c>
      <c r="L37" s="6">
        <f t="shared" si="10"/>
        <v>1</v>
      </c>
      <c r="M37" s="6">
        <f t="shared" si="10"/>
        <v>0</v>
      </c>
      <c r="N37" s="6">
        <f t="shared" si="10"/>
        <v>1</v>
      </c>
      <c r="O37" s="6">
        <f t="shared" si="10"/>
        <v>0</v>
      </c>
      <c r="P37" s="6">
        <f t="shared" si="10"/>
        <v>0</v>
      </c>
      <c r="Q37" s="6">
        <f t="shared" si="10"/>
        <v>1</v>
      </c>
      <c r="R37" s="6">
        <f t="shared" si="10"/>
        <v>1</v>
      </c>
      <c r="S37" s="6">
        <f t="shared" si="10"/>
        <v>1</v>
      </c>
      <c r="T37" s="6">
        <f t="shared" si="10"/>
        <v>0</v>
      </c>
      <c r="U37" s="7">
        <f t="shared" si="10"/>
        <v>0</v>
      </c>
      <c r="Y37" s="5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7"/>
      <c r="BA37" s="110"/>
      <c r="BB37" s="111"/>
      <c r="BC37" s="111"/>
      <c r="BD37" s="112"/>
      <c r="BE37" s="112"/>
      <c r="BF37" s="112"/>
      <c r="BG37" s="117"/>
      <c r="BH37" s="117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0"/>
    </row>
    <row r="38" spans="2:75" ht="13.5" customHeight="1">
      <c r="B38" s="5">
        <f t="shared" si="0"/>
        <v>0</v>
      </c>
      <c r="C38" s="6">
        <f aca="true" t="shared" si="11" ref="C38:U38">IF(OR(C15="H",C15="X"),1,0)</f>
        <v>0</v>
      </c>
      <c r="D38" s="6">
        <f t="shared" si="11"/>
        <v>0</v>
      </c>
      <c r="E38" s="6">
        <f t="shared" si="11"/>
        <v>0</v>
      </c>
      <c r="F38" s="6">
        <f t="shared" si="11"/>
        <v>0</v>
      </c>
      <c r="G38" s="6">
        <f t="shared" si="11"/>
        <v>0</v>
      </c>
      <c r="H38" s="6">
        <f t="shared" si="11"/>
        <v>0</v>
      </c>
      <c r="I38" s="6">
        <f t="shared" si="11"/>
        <v>1</v>
      </c>
      <c r="J38" s="6">
        <f t="shared" si="11"/>
        <v>0</v>
      </c>
      <c r="K38" s="6">
        <f t="shared" si="11"/>
        <v>0</v>
      </c>
      <c r="L38" s="6">
        <f t="shared" si="11"/>
        <v>1</v>
      </c>
      <c r="M38" s="6">
        <f t="shared" si="11"/>
        <v>0</v>
      </c>
      <c r="N38" s="6">
        <f t="shared" si="11"/>
        <v>1</v>
      </c>
      <c r="O38" s="6">
        <f t="shared" si="11"/>
        <v>0</v>
      </c>
      <c r="P38" s="6">
        <f t="shared" si="11"/>
        <v>0</v>
      </c>
      <c r="Q38" s="6">
        <f t="shared" si="11"/>
        <v>0</v>
      </c>
      <c r="R38" s="6">
        <f t="shared" si="11"/>
        <v>0</v>
      </c>
      <c r="S38" s="6">
        <f t="shared" si="11"/>
        <v>0</v>
      </c>
      <c r="T38" s="6">
        <f t="shared" si="11"/>
        <v>0</v>
      </c>
      <c r="U38" s="7">
        <f t="shared" si="11"/>
        <v>0</v>
      </c>
      <c r="Y38" s="5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7"/>
      <c r="BA38" s="110"/>
      <c r="BB38" s="111"/>
      <c r="BC38" s="111"/>
      <c r="BD38" s="112"/>
      <c r="BE38" s="112"/>
      <c r="BF38" s="112"/>
      <c r="BG38" s="117"/>
      <c r="BH38" s="117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0"/>
    </row>
    <row r="39" spans="2:75" ht="13.5" customHeight="1">
      <c r="B39" s="5">
        <f t="shared" si="0"/>
        <v>0</v>
      </c>
      <c r="C39" s="6">
        <f aca="true" t="shared" si="12" ref="C39:U39">IF(OR(C16="H",C16="X"),1,0)</f>
        <v>0</v>
      </c>
      <c r="D39" s="6">
        <f t="shared" si="12"/>
        <v>0</v>
      </c>
      <c r="E39" s="6">
        <f t="shared" si="12"/>
        <v>0</v>
      </c>
      <c r="F39" s="6">
        <f t="shared" si="12"/>
        <v>0</v>
      </c>
      <c r="G39" s="6">
        <f t="shared" si="12"/>
        <v>0</v>
      </c>
      <c r="H39" s="6">
        <f t="shared" si="12"/>
        <v>0</v>
      </c>
      <c r="I39" s="6">
        <f t="shared" si="12"/>
        <v>0</v>
      </c>
      <c r="J39" s="6">
        <f t="shared" si="12"/>
        <v>0</v>
      </c>
      <c r="K39" s="6">
        <f t="shared" si="12"/>
        <v>0</v>
      </c>
      <c r="L39" s="6">
        <f t="shared" si="12"/>
        <v>0</v>
      </c>
      <c r="M39" s="6">
        <f t="shared" si="12"/>
        <v>0</v>
      </c>
      <c r="N39" s="6">
        <f t="shared" si="12"/>
        <v>0</v>
      </c>
      <c r="O39" s="6">
        <f t="shared" si="12"/>
        <v>0</v>
      </c>
      <c r="P39" s="6">
        <f t="shared" si="12"/>
        <v>0</v>
      </c>
      <c r="Q39" s="6">
        <f t="shared" si="12"/>
        <v>0</v>
      </c>
      <c r="R39" s="6">
        <f t="shared" si="12"/>
        <v>0</v>
      </c>
      <c r="S39" s="6">
        <f t="shared" si="12"/>
        <v>0</v>
      </c>
      <c r="T39" s="6">
        <f t="shared" si="12"/>
        <v>0</v>
      </c>
      <c r="U39" s="7">
        <f t="shared" si="12"/>
        <v>0</v>
      </c>
      <c r="Y39" s="5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7"/>
      <c r="BA39" s="110"/>
      <c r="BB39" s="111"/>
      <c r="BC39" s="111"/>
      <c r="BD39" s="112"/>
      <c r="BE39" s="112"/>
      <c r="BF39" s="112"/>
      <c r="BG39" s="117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0"/>
    </row>
    <row r="40" spans="2:75" ht="13.5" customHeight="1">
      <c r="B40" s="5">
        <f t="shared" si="0"/>
        <v>0</v>
      </c>
      <c r="C40" s="6">
        <f aca="true" t="shared" si="13" ref="C40:U40">IF(OR(C17="H",C17="X"),1,0)</f>
        <v>0</v>
      </c>
      <c r="D40" s="6">
        <f t="shared" si="13"/>
        <v>0</v>
      </c>
      <c r="E40" s="6">
        <f t="shared" si="13"/>
        <v>0</v>
      </c>
      <c r="F40" s="6">
        <f t="shared" si="13"/>
        <v>0</v>
      </c>
      <c r="G40" s="6">
        <f t="shared" si="13"/>
        <v>1</v>
      </c>
      <c r="H40" s="6">
        <f t="shared" si="13"/>
        <v>0</v>
      </c>
      <c r="I40" s="6">
        <f t="shared" si="13"/>
        <v>0</v>
      </c>
      <c r="J40" s="6">
        <f t="shared" si="13"/>
        <v>0</v>
      </c>
      <c r="K40" s="6">
        <f t="shared" si="13"/>
        <v>0</v>
      </c>
      <c r="L40" s="6">
        <f t="shared" si="13"/>
        <v>0</v>
      </c>
      <c r="M40" s="6">
        <f t="shared" si="13"/>
        <v>0</v>
      </c>
      <c r="N40" s="6">
        <f t="shared" si="13"/>
        <v>0</v>
      </c>
      <c r="O40" s="6">
        <f t="shared" si="13"/>
        <v>0</v>
      </c>
      <c r="P40" s="6">
        <f t="shared" si="13"/>
        <v>0</v>
      </c>
      <c r="Q40" s="6">
        <f t="shared" si="13"/>
        <v>1</v>
      </c>
      <c r="R40" s="6">
        <f t="shared" si="13"/>
        <v>1</v>
      </c>
      <c r="S40" s="6">
        <f t="shared" si="13"/>
        <v>1</v>
      </c>
      <c r="T40" s="6">
        <f t="shared" si="13"/>
        <v>0</v>
      </c>
      <c r="U40" s="7">
        <f t="shared" si="13"/>
        <v>0</v>
      </c>
      <c r="Y40" s="5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7"/>
      <c r="BA40" s="110"/>
      <c r="BB40" s="111"/>
      <c r="BC40" s="111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0"/>
    </row>
    <row r="41" spans="2:75" ht="13.5" customHeight="1">
      <c r="B41" s="5">
        <f t="shared" si="0"/>
        <v>0</v>
      </c>
      <c r="C41" s="6">
        <f aca="true" t="shared" si="14" ref="C41:U41">IF(OR(C18="H",C18="X"),1,0)</f>
        <v>0</v>
      </c>
      <c r="D41" s="6">
        <f t="shared" si="14"/>
        <v>0</v>
      </c>
      <c r="E41" s="6">
        <f t="shared" si="14"/>
        <v>0</v>
      </c>
      <c r="F41" s="6">
        <f t="shared" si="14"/>
        <v>0</v>
      </c>
      <c r="G41" s="6">
        <f t="shared" si="14"/>
        <v>0</v>
      </c>
      <c r="H41" s="6">
        <f t="shared" si="14"/>
        <v>0</v>
      </c>
      <c r="I41" s="6">
        <f t="shared" si="14"/>
        <v>0</v>
      </c>
      <c r="J41" s="6">
        <f t="shared" si="14"/>
        <v>0</v>
      </c>
      <c r="K41" s="6">
        <f t="shared" si="14"/>
        <v>0</v>
      </c>
      <c r="L41" s="6">
        <f t="shared" si="14"/>
        <v>0</v>
      </c>
      <c r="M41" s="6">
        <f t="shared" si="14"/>
        <v>1</v>
      </c>
      <c r="N41" s="6">
        <f t="shared" si="14"/>
        <v>0</v>
      </c>
      <c r="O41" s="6">
        <f t="shared" si="14"/>
        <v>0</v>
      </c>
      <c r="P41" s="6">
        <f t="shared" si="14"/>
        <v>0</v>
      </c>
      <c r="Q41" s="6">
        <f t="shared" si="14"/>
        <v>0</v>
      </c>
      <c r="R41" s="6">
        <f t="shared" si="14"/>
        <v>0</v>
      </c>
      <c r="S41" s="6">
        <f t="shared" si="14"/>
        <v>0</v>
      </c>
      <c r="T41" s="6">
        <f t="shared" si="14"/>
        <v>0</v>
      </c>
      <c r="U41" s="7">
        <f t="shared" si="14"/>
        <v>0</v>
      </c>
      <c r="Y41" s="5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7"/>
      <c r="BA41" s="110"/>
      <c r="BB41" s="111"/>
      <c r="BC41" s="111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0"/>
    </row>
    <row r="42" spans="2:75" ht="13.5" customHeight="1">
      <c r="B42" s="5">
        <f t="shared" si="0"/>
        <v>0</v>
      </c>
      <c r="C42" s="6">
        <f aca="true" t="shared" si="15" ref="C42:U42">IF(OR(C19="H",C19="X"),1,0)</f>
        <v>0</v>
      </c>
      <c r="D42" s="6">
        <f t="shared" si="15"/>
        <v>1</v>
      </c>
      <c r="E42" s="6">
        <f t="shared" si="15"/>
        <v>1</v>
      </c>
      <c r="F42" s="6">
        <f t="shared" si="15"/>
        <v>1</v>
      </c>
      <c r="G42" s="6">
        <f t="shared" si="15"/>
        <v>1</v>
      </c>
      <c r="H42" s="6">
        <f t="shared" si="15"/>
        <v>0</v>
      </c>
      <c r="I42" s="6">
        <f t="shared" si="15"/>
        <v>0</v>
      </c>
      <c r="J42" s="6">
        <f t="shared" si="15"/>
        <v>0</v>
      </c>
      <c r="K42" s="6">
        <f t="shared" si="15"/>
        <v>0</v>
      </c>
      <c r="L42" s="6">
        <f t="shared" si="15"/>
        <v>0</v>
      </c>
      <c r="M42" s="6">
        <f t="shared" si="15"/>
        <v>0</v>
      </c>
      <c r="N42" s="6">
        <f t="shared" si="15"/>
        <v>0</v>
      </c>
      <c r="O42" s="6">
        <f t="shared" si="15"/>
        <v>1</v>
      </c>
      <c r="P42" s="6">
        <f t="shared" si="15"/>
        <v>1</v>
      </c>
      <c r="Q42" s="6">
        <f t="shared" si="15"/>
        <v>1</v>
      </c>
      <c r="R42" s="6">
        <f t="shared" si="15"/>
        <v>1</v>
      </c>
      <c r="S42" s="6">
        <f t="shared" si="15"/>
        <v>0</v>
      </c>
      <c r="T42" s="6">
        <f t="shared" si="15"/>
        <v>0</v>
      </c>
      <c r="U42" s="7">
        <f t="shared" si="15"/>
        <v>0</v>
      </c>
      <c r="Y42" s="5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7"/>
      <c r="BA42" s="110"/>
      <c r="BB42" s="111"/>
      <c r="BC42" s="111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0"/>
    </row>
    <row r="43" spans="2:75" ht="13.5" customHeight="1">
      <c r="B43" s="5">
        <f t="shared" si="0"/>
        <v>0</v>
      </c>
      <c r="C43" s="6">
        <f aca="true" t="shared" si="16" ref="C43:U43">IF(OR(C20="H",C20="X"),1,0)</f>
        <v>0</v>
      </c>
      <c r="D43" s="6">
        <f t="shared" si="16"/>
        <v>0</v>
      </c>
      <c r="E43" s="6">
        <f t="shared" si="16"/>
        <v>0</v>
      </c>
      <c r="F43" s="6">
        <f t="shared" si="16"/>
        <v>0</v>
      </c>
      <c r="G43" s="6">
        <f t="shared" si="16"/>
        <v>0</v>
      </c>
      <c r="H43" s="6">
        <f t="shared" si="16"/>
        <v>0</v>
      </c>
      <c r="I43" s="6">
        <f t="shared" si="16"/>
        <v>0</v>
      </c>
      <c r="J43" s="6">
        <f t="shared" si="16"/>
        <v>0</v>
      </c>
      <c r="K43" s="6">
        <f t="shared" si="16"/>
        <v>0</v>
      </c>
      <c r="L43" s="6">
        <f t="shared" si="16"/>
        <v>0</v>
      </c>
      <c r="M43" s="6">
        <f t="shared" si="16"/>
        <v>1</v>
      </c>
      <c r="N43" s="6">
        <f t="shared" si="16"/>
        <v>0</v>
      </c>
      <c r="O43" s="6">
        <f t="shared" si="16"/>
        <v>0</v>
      </c>
      <c r="P43" s="6">
        <f t="shared" si="16"/>
        <v>0</v>
      </c>
      <c r="Q43" s="6">
        <f t="shared" si="16"/>
        <v>0</v>
      </c>
      <c r="R43" s="6">
        <f t="shared" si="16"/>
        <v>0</v>
      </c>
      <c r="S43" s="6">
        <f t="shared" si="16"/>
        <v>0</v>
      </c>
      <c r="T43" s="6">
        <f t="shared" si="16"/>
        <v>0</v>
      </c>
      <c r="U43" s="7">
        <f t="shared" si="16"/>
        <v>0</v>
      </c>
      <c r="Y43" s="5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7"/>
      <c r="BA43" s="110"/>
      <c r="BB43" s="111"/>
      <c r="BC43" s="111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0"/>
    </row>
    <row r="44" spans="2:75" ht="13.5" customHeight="1">
      <c r="B44" s="5">
        <f t="shared" si="0"/>
        <v>0</v>
      </c>
      <c r="C44" s="6">
        <f aca="true" t="shared" si="17" ref="C44:U44">IF(OR(C21="H",C21="X"),1,0)</f>
        <v>0</v>
      </c>
      <c r="D44" s="6">
        <f t="shared" si="17"/>
        <v>0</v>
      </c>
      <c r="E44" s="6">
        <f t="shared" si="17"/>
        <v>1</v>
      </c>
      <c r="F44" s="6">
        <f t="shared" si="17"/>
        <v>0</v>
      </c>
      <c r="G44" s="6">
        <f t="shared" si="17"/>
        <v>1</v>
      </c>
      <c r="H44" s="6">
        <f t="shared" si="17"/>
        <v>1</v>
      </c>
      <c r="I44" s="6">
        <f t="shared" si="17"/>
        <v>1</v>
      </c>
      <c r="J44" s="6">
        <f t="shared" si="17"/>
        <v>0</v>
      </c>
      <c r="K44" s="6">
        <f t="shared" si="17"/>
        <v>0</v>
      </c>
      <c r="L44" s="6">
        <f t="shared" si="17"/>
        <v>0</v>
      </c>
      <c r="M44" s="6">
        <f t="shared" si="17"/>
        <v>0</v>
      </c>
      <c r="N44" s="6">
        <f t="shared" si="17"/>
        <v>0</v>
      </c>
      <c r="O44" s="6">
        <f t="shared" si="17"/>
        <v>0</v>
      </c>
      <c r="P44" s="6">
        <f t="shared" si="17"/>
        <v>0</v>
      </c>
      <c r="Q44" s="6">
        <f t="shared" si="17"/>
        <v>0</v>
      </c>
      <c r="R44" s="6">
        <f t="shared" si="17"/>
        <v>0</v>
      </c>
      <c r="S44" s="6">
        <f t="shared" si="17"/>
        <v>0</v>
      </c>
      <c r="T44" s="6">
        <f t="shared" si="17"/>
        <v>0</v>
      </c>
      <c r="U44" s="7">
        <f t="shared" si="17"/>
        <v>0</v>
      </c>
      <c r="Y44" s="5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7"/>
      <c r="BA44" s="110"/>
      <c r="BB44" s="111"/>
      <c r="BC44" s="111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0"/>
    </row>
    <row r="45" spans="2:75" ht="13.5" customHeight="1">
      <c r="B45" s="5">
        <f t="shared" si="0"/>
        <v>0</v>
      </c>
      <c r="C45" s="6">
        <f aca="true" t="shared" si="18" ref="C45:U45">IF(OR(C22="H",C22="X"),1,0)</f>
        <v>0</v>
      </c>
      <c r="D45" s="6">
        <f t="shared" si="18"/>
        <v>0</v>
      </c>
      <c r="E45" s="6">
        <f t="shared" si="18"/>
        <v>1</v>
      </c>
      <c r="F45" s="6">
        <f t="shared" si="18"/>
        <v>0</v>
      </c>
      <c r="G45" s="6">
        <f t="shared" si="18"/>
        <v>0</v>
      </c>
      <c r="H45" s="6">
        <f t="shared" si="18"/>
        <v>0</v>
      </c>
      <c r="I45" s="6">
        <f t="shared" si="18"/>
        <v>0</v>
      </c>
      <c r="J45" s="6">
        <f t="shared" si="18"/>
        <v>0</v>
      </c>
      <c r="K45" s="6">
        <f t="shared" si="18"/>
        <v>0</v>
      </c>
      <c r="L45" s="6">
        <f t="shared" si="18"/>
        <v>0</v>
      </c>
      <c r="M45" s="6">
        <f t="shared" si="18"/>
        <v>0</v>
      </c>
      <c r="N45" s="6">
        <f t="shared" si="18"/>
        <v>0</v>
      </c>
      <c r="O45" s="6">
        <f t="shared" si="18"/>
        <v>0</v>
      </c>
      <c r="P45" s="6">
        <f t="shared" si="18"/>
        <v>0</v>
      </c>
      <c r="Q45" s="6">
        <f t="shared" si="18"/>
        <v>0</v>
      </c>
      <c r="R45" s="6">
        <f t="shared" si="18"/>
        <v>0</v>
      </c>
      <c r="S45" s="6">
        <f t="shared" si="18"/>
        <v>0</v>
      </c>
      <c r="T45" s="6">
        <f t="shared" si="18"/>
        <v>0</v>
      </c>
      <c r="U45" s="7">
        <f t="shared" si="18"/>
        <v>0</v>
      </c>
      <c r="Y45" s="5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7"/>
      <c r="BA45" s="110"/>
      <c r="BB45" s="111"/>
      <c r="BC45" s="111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0"/>
    </row>
    <row r="46" spans="2:75" ht="13.5" customHeight="1">
      <c r="B46" s="5">
        <f aca="true" t="shared" si="19" ref="B46:Q46">IF(OR(B23="H",B23="X"),1,0)</f>
        <v>0</v>
      </c>
      <c r="C46" s="6">
        <f t="shared" si="19"/>
        <v>1</v>
      </c>
      <c r="D46" s="6">
        <f t="shared" si="19"/>
        <v>0</v>
      </c>
      <c r="E46" s="6">
        <f t="shared" si="19"/>
        <v>0</v>
      </c>
      <c r="F46" s="6">
        <f t="shared" si="19"/>
        <v>0</v>
      </c>
      <c r="G46" s="6">
        <f t="shared" si="19"/>
        <v>0</v>
      </c>
      <c r="H46" s="6">
        <f t="shared" si="19"/>
        <v>0</v>
      </c>
      <c r="I46" s="6">
        <f t="shared" si="19"/>
        <v>0</v>
      </c>
      <c r="J46" s="6">
        <f t="shared" si="19"/>
        <v>0</v>
      </c>
      <c r="K46" s="6">
        <f t="shared" si="19"/>
        <v>1</v>
      </c>
      <c r="L46" s="6">
        <f t="shared" si="19"/>
        <v>0</v>
      </c>
      <c r="M46" s="6">
        <f t="shared" si="19"/>
        <v>0</v>
      </c>
      <c r="N46" s="6">
        <f t="shared" si="19"/>
        <v>0</v>
      </c>
      <c r="O46" s="6">
        <f t="shared" si="19"/>
        <v>0</v>
      </c>
      <c r="P46" s="6">
        <f t="shared" si="19"/>
        <v>0</v>
      </c>
      <c r="Q46" s="6">
        <f t="shared" si="19"/>
        <v>0</v>
      </c>
      <c r="R46" s="6">
        <f>IF(OR(R23="H",R23="X"),1,0)</f>
        <v>0</v>
      </c>
      <c r="S46" s="6">
        <f>IF(OR(S23="H",S23="X"),1,0)</f>
        <v>0</v>
      </c>
      <c r="T46" s="6">
        <f>IF(OR(T23="H",T23="X"),1,0)</f>
        <v>0</v>
      </c>
      <c r="U46" s="7">
        <f>IF(OR(U23="H",U23="X"),1,0)</f>
        <v>0</v>
      </c>
      <c r="Y46" s="5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7"/>
      <c r="BA46" s="110"/>
      <c r="BB46" s="111"/>
      <c r="BC46" s="111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0"/>
    </row>
    <row r="47" spans="2:75" ht="13.5" customHeight="1" thickBot="1">
      <c r="B47" s="16">
        <f aca="true" t="shared" si="20" ref="B47:U47">IF(OR(B24="H",B24="X"),1,0)</f>
        <v>0</v>
      </c>
      <c r="C47" s="17">
        <f t="shared" si="20"/>
        <v>0</v>
      </c>
      <c r="D47" s="17">
        <f t="shared" si="20"/>
        <v>0</v>
      </c>
      <c r="E47" s="17">
        <f t="shared" si="20"/>
        <v>0</v>
      </c>
      <c r="F47" s="17">
        <f t="shared" si="20"/>
        <v>0</v>
      </c>
      <c r="G47" s="17">
        <f t="shared" si="20"/>
        <v>0</v>
      </c>
      <c r="H47" s="17">
        <f t="shared" si="20"/>
        <v>0</v>
      </c>
      <c r="I47" s="17">
        <f t="shared" si="20"/>
        <v>0</v>
      </c>
      <c r="J47" s="17">
        <f t="shared" si="20"/>
        <v>0</v>
      </c>
      <c r="K47" s="17">
        <f t="shared" si="20"/>
        <v>0</v>
      </c>
      <c r="L47" s="17">
        <f t="shared" si="20"/>
        <v>0</v>
      </c>
      <c r="M47" s="17">
        <f t="shared" si="20"/>
        <v>0</v>
      </c>
      <c r="N47" s="17">
        <f t="shared" si="20"/>
        <v>0</v>
      </c>
      <c r="O47" s="17">
        <f t="shared" si="20"/>
        <v>0</v>
      </c>
      <c r="P47" s="17">
        <f t="shared" si="20"/>
        <v>0</v>
      </c>
      <c r="Q47" s="17">
        <f t="shared" si="20"/>
        <v>0</v>
      </c>
      <c r="R47" s="17">
        <f t="shared" si="20"/>
        <v>0</v>
      </c>
      <c r="S47" s="17">
        <f t="shared" si="20"/>
        <v>0</v>
      </c>
      <c r="T47" s="17">
        <f t="shared" si="20"/>
        <v>0</v>
      </c>
      <c r="U47" s="18">
        <f t="shared" si="20"/>
        <v>1</v>
      </c>
      <c r="Y47" s="16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8"/>
      <c r="BA47" s="110"/>
      <c r="BB47" s="111"/>
      <c r="BC47" s="111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0"/>
    </row>
    <row r="48" spans="2:75" ht="13.5" customHeight="1" thickBot="1">
      <c r="B48" s="19">
        <f>SUM(B28:B47)</f>
        <v>0</v>
      </c>
      <c r="C48" s="20">
        <f aca="true" t="shared" si="21" ref="C48:U48">SUM(C28:C47)</f>
        <v>4</v>
      </c>
      <c r="D48" s="20">
        <f t="shared" si="21"/>
        <v>1</v>
      </c>
      <c r="E48" s="20">
        <f t="shared" si="21"/>
        <v>6</v>
      </c>
      <c r="F48" s="20">
        <f t="shared" si="21"/>
        <v>1</v>
      </c>
      <c r="G48" s="20">
        <f t="shared" si="21"/>
        <v>3</v>
      </c>
      <c r="H48" s="20">
        <f t="shared" si="21"/>
        <v>1</v>
      </c>
      <c r="I48" s="20">
        <f t="shared" si="21"/>
        <v>2</v>
      </c>
      <c r="J48" s="20">
        <f t="shared" si="21"/>
        <v>1</v>
      </c>
      <c r="K48" s="20">
        <f t="shared" si="21"/>
        <v>1</v>
      </c>
      <c r="L48" s="20">
        <f t="shared" si="21"/>
        <v>3</v>
      </c>
      <c r="M48" s="20">
        <f t="shared" si="21"/>
        <v>4</v>
      </c>
      <c r="N48" s="20">
        <f t="shared" si="21"/>
        <v>4</v>
      </c>
      <c r="O48" s="20">
        <f t="shared" si="21"/>
        <v>3</v>
      </c>
      <c r="P48" s="20">
        <f t="shared" si="21"/>
        <v>2</v>
      </c>
      <c r="Q48" s="20">
        <f t="shared" si="21"/>
        <v>6</v>
      </c>
      <c r="R48" s="20">
        <f t="shared" si="21"/>
        <v>4</v>
      </c>
      <c r="S48" s="20">
        <f t="shared" si="21"/>
        <v>2</v>
      </c>
      <c r="T48" s="20">
        <f t="shared" si="21"/>
        <v>2</v>
      </c>
      <c r="U48" s="21">
        <f t="shared" si="21"/>
        <v>1</v>
      </c>
      <c r="V48" s="22">
        <f>SUM(B48:U48)</f>
        <v>51</v>
      </c>
      <c r="Y48" s="19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1"/>
      <c r="BA48" s="110"/>
      <c r="BB48" s="111"/>
      <c r="BC48" s="111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0"/>
    </row>
    <row r="49" spans="53:75" ht="13.5" customHeight="1" thickBot="1">
      <c r="BA49" s="110"/>
      <c r="BB49" s="111"/>
      <c r="BC49" s="111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0"/>
    </row>
    <row r="50" spans="22:75" ht="13.5" customHeight="1" thickBot="1">
      <c r="V50" s="92">
        <v>51</v>
      </c>
      <c r="BA50" s="110"/>
      <c r="BB50" s="111"/>
      <c r="BC50" s="111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0"/>
    </row>
    <row r="51" spans="53:75" ht="13.5" customHeight="1">
      <c r="BA51" s="110"/>
      <c r="BB51" s="118"/>
      <c r="BC51" s="118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</row>
    <row r="54" ht="13.5" customHeight="1" thickBot="1"/>
    <row r="55" spans="2:21" ht="13.5" customHeight="1" thickBot="1">
      <c r="B55" s="86">
        <v>1</v>
      </c>
      <c r="C55" s="87">
        <v>2</v>
      </c>
      <c r="D55" s="87">
        <v>3</v>
      </c>
      <c r="E55" s="87">
        <v>4</v>
      </c>
      <c r="F55" s="87">
        <v>5</v>
      </c>
      <c r="G55" s="87">
        <v>6</v>
      </c>
      <c r="H55" s="87">
        <v>7</v>
      </c>
      <c r="I55" s="87">
        <v>8</v>
      </c>
      <c r="J55" s="87">
        <v>9</v>
      </c>
      <c r="K55" s="87">
        <v>10</v>
      </c>
      <c r="L55" s="87">
        <v>11</v>
      </c>
      <c r="M55" s="87">
        <v>12</v>
      </c>
      <c r="N55" s="87">
        <v>13</v>
      </c>
      <c r="O55" s="87">
        <v>14</v>
      </c>
      <c r="P55" s="87">
        <v>15</v>
      </c>
      <c r="Q55" s="87">
        <v>16</v>
      </c>
      <c r="R55" s="87">
        <v>17</v>
      </c>
      <c r="S55" s="87">
        <v>18</v>
      </c>
      <c r="T55" s="87">
        <v>19</v>
      </c>
      <c r="U55" s="88">
        <v>20</v>
      </c>
    </row>
    <row r="56" spans="2:21" ht="13.5" customHeight="1" thickBot="1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2:21" ht="13.5" customHeight="1" thickBot="1">
      <c r="B57" s="86">
        <v>20</v>
      </c>
      <c r="C57" s="87">
        <v>19</v>
      </c>
      <c r="D57" s="87">
        <v>18</v>
      </c>
      <c r="E57" s="87">
        <v>17</v>
      </c>
      <c r="F57" s="87">
        <v>16</v>
      </c>
      <c r="G57" s="87">
        <v>15</v>
      </c>
      <c r="H57" s="87">
        <v>14</v>
      </c>
      <c r="I57" s="87">
        <v>13</v>
      </c>
      <c r="J57" s="87">
        <v>12</v>
      </c>
      <c r="K57" s="87">
        <v>11</v>
      </c>
      <c r="L57" s="87">
        <v>10</v>
      </c>
      <c r="M57" s="87">
        <v>9</v>
      </c>
      <c r="N57" s="87">
        <v>8</v>
      </c>
      <c r="O57" s="87">
        <v>7</v>
      </c>
      <c r="P57" s="87">
        <v>6</v>
      </c>
      <c r="Q57" s="87">
        <v>5</v>
      </c>
      <c r="R57" s="87">
        <v>4</v>
      </c>
      <c r="S57" s="87">
        <v>3</v>
      </c>
      <c r="T57" s="87">
        <v>2</v>
      </c>
      <c r="U57" s="88">
        <v>1</v>
      </c>
    </row>
    <row r="59" ht="13.5" customHeight="1">
      <c r="B59">
        <f>$B$63*B57</f>
        <v>51</v>
      </c>
    </row>
    <row r="60" ht="13.5" customHeight="1" thickBot="1"/>
    <row r="61" spans="2:21" ht="13.5" customHeight="1" thickBot="1">
      <c r="B61" s="89">
        <v>17</v>
      </c>
      <c r="C61" s="90">
        <f aca="true" t="shared" si="22" ref="C61:U61">B61+$V$46</f>
        <v>17</v>
      </c>
      <c r="D61" s="90">
        <f t="shared" si="22"/>
        <v>17</v>
      </c>
      <c r="E61" s="90">
        <f t="shared" si="22"/>
        <v>17</v>
      </c>
      <c r="F61" s="90">
        <f t="shared" si="22"/>
        <v>17</v>
      </c>
      <c r="G61" s="90">
        <f t="shared" si="22"/>
        <v>17</v>
      </c>
      <c r="H61" s="90">
        <f t="shared" si="22"/>
        <v>17</v>
      </c>
      <c r="I61" s="90">
        <f t="shared" si="22"/>
        <v>17</v>
      </c>
      <c r="J61" s="90">
        <f t="shared" si="22"/>
        <v>17</v>
      </c>
      <c r="K61" s="90">
        <f t="shared" si="22"/>
        <v>17</v>
      </c>
      <c r="L61" s="90">
        <f t="shared" si="22"/>
        <v>17</v>
      </c>
      <c r="M61" s="90">
        <f t="shared" si="22"/>
        <v>17</v>
      </c>
      <c r="N61" s="90">
        <f t="shared" si="22"/>
        <v>17</v>
      </c>
      <c r="O61" s="90">
        <f t="shared" si="22"/>
        <v>17</v>
      </c>
      <c r="P61" s="90">
        <f t="shared" si="22"/>
        <v>17</v>
      </c>
      <c r="Q61" s="90">
        <f t="shared" si="22"/>
        <v>17</v>
      </c>
      <c r="R61" s="90">
        <f t="shared" si="22"/>
        <v>17</v>
      </c>
      <c r="S61" s="90">
        <f t="shared" si="22"/>
        <v>17</v>
      </c>
      <c r="T61" s="90">
        <f t="shared" si="22"/>
        <v>17</v>
      </c>
      <c r="U61" s="91">
        <f t="shared" si="22"/>
        <v>17</v>
      </c>
    </row>
    <row r="62" ht="13.5" customHeight="1" thickBot="1">
      <c r="R62">
        <v>400</v>
      </c>
    </row>
    <row r="63" spans="2:18" ht="13.5" customHeight="1" thickBot="1">
      <c r="B63" s="92">
        <f>AR6/20</f>
        <v>2.55</v>
      </c>
      <c r="R63">
        <f>R62/24</f>
        <v>16.666666666666668</v>
      </c>
    </row>
    <row r="65" ht="13.5" customHeight="1">
      <c r="R65">
        <f>Y59</f>
        <v>0</v>
      </c>
    </row>
  </sheetData>
  <conditionalFormatting sqref="AX2">
    <cfRule type="cellIs" priority="1" dxfId="3" operator="equal" stopIfTrue="1">
      <formula>"X"</formula>
    </cfRule>
  </conditionalFormatting>
  <conditionalFormatting sqref="W5:AP24">
    <cfRule type="cellIs" priority="2" dxfId="2" operator="equal" stopIfTrue="1">
      <formula>"O"</formula>
    </cfRule>
    <cfRule type="cellIs" priority="3" dxfId="0" operator="equal" stopIfTrue="1">
      <formula>"X"</formula>
    </cfRule>
  </conditionalFormatting>
  <conditionalFormatting sqref="B5:U24 Y28:AR48 V48 B28:U48">
    <cfRule type="cellIs" priority="4" dxfId="0" operator="equal" stopIfTrue="1">
      <formula>"X"</formula>
    </cfRule>
    <cfRule type="cellIs" priority="5" dxfId="1" operator="equal" stopIfTrue="1">
      <formula>"H"</formula>
    </cfRule>
    <cfRule type="cellIs" priority="6" dxfId="2" operator="equal" stopIfTrue="1">
      <formula>"O"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Shadow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Разин</dc:creator>
  <cp:keywords/>
  <dc:description/>
  <cp:lastModifiedBy>Разин</cp:lastModifiedBy>
  <cp:lastPrinted>2006-02-16T12:52:05Z</cp:lastPrinted>
  <dcterms:created xsi:type="dcterms:W3CDTF">2006-01-27T15:43:37Z</dcterms:created>
  <dcterms:modified xsi:type="dcterms:W3CDTF">2006-04-06T10:14:02Z</dcterms:modified>
  <cp:category/>
  <cp:version/>
  <cp:contentType/>
  <cp:contentStatus/>
</cp:coreProperties>
</file>